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\\swap\Obmen\Отдел ПТО\OBMEN\2025 год\3. Техническая комиссия\Утверждение на 2026 год\УСЛУГИ ВАНКОР\1. Буровые растворы, БФК\Лот № 6 (Казанцевская № 3)\"/>
    </mc:Choice>
  </mc:AlternateContent>
  <xr:revisionPtr revIDLastSave="0" documentId="13_ncr:1_{AB390C04-127C-43A7-BEBE-2F8A8BF38D7C}" xr6:coauthVersionLast="36" xr6:coauthVersionMax="36" xr10:uidLastSave="{00000000-0000-0000-0000-000000000000}"/>
  <bookViews>
    <workbookView xWindow="0" yWindow="0" windowWidth="28800" windowHeight="11595" xr2:uid="{00000000-000D-0000-FFFF-FFFF00000000}"/>
  </bookViews>
  <sheets>
    <sheet name="Приложение № 2" sheetId="1" r:id="rId1"/>
  </sheets>
  <externalReferences>
    <externalReference r:id="rId2"/>
  </externalReferences>
  <definedNames>
    <definedName name="_Key1" hidden="1">#REF!</definedName>
    <definedName name="_Order1" hidden="1">255</definedName>
    <definedName name="_Sort" hidden="1">#REF!</definedName>
    <definedName name="wrn.NWN_QUOTES." hidden="1">{"NWN_Q1810",#N/A,FALSE,"Q1810_1.V";"NWN_Q1412",#N/A,FALSE,"Q1412_1"}</definedName>
    <definedName name="взд" hidden="1">{"NWN_Q1810",#N/A,FALSE,"Q1810_1.V";"NWN_Q1412",#N/A,FALSE,"Q1412_1"}</definedName>
    <definedName name="дд" hidden="1">{"NWN_Q1810",#N/A,FALSE,"Q1810_1.V";"NWN_Q1412",#N/A,FALSE,"Q1412_1"}</definedName>
    <definedName name="долото">[1]Списки!$J$3:$J$29</definedName>
    <definedName name="ед_изм">[1]Списки!$F$3:$F$20</definedName>
    <definedName name="ед_уп">[1]Списки!$H$3:$H$4</definedName>
    <definedName name="знач_парам">[1]Списки!$G$3:$G$5</definedName>
    <definedName name="колонна">[1]Списки!$K$3:$K$19</definedName>
    <definedName name="компонент_БС">[1]Списки!$P$3:$P$23</definedName>
    <definedName name="компонент_ВМ">[1]Списки!$Q$3:$Q$19</definedName>
    <definedName name="нягань" hidden="1">{"NWN_Q1810",#N/A,FALSE,"Q1810_1.V";"NWN_Q1412",#N/A,FALSE,"Q1412_1"}</definedName>
    <definedName name="ол" hidden="1">{"NWN_Q1810",#N/A,FALSE,"Q1810_1.V";"NWN_Q1412",#N/A,FALSE,"Q1412_1"}</definedName>
    <definedName name="параметры">[1]Списки!$E$3:$E$39</definedName>
    <definedName name="перевод">[1]Списки!$D$3:$D$4</definedName>
    <definedName name="проба" hidden="1">{"NWN_Q1810",#N/A,FALSE,"Q1810_1.V";"NWN_Q1412",#N/A,FALSE,"Q1412_1"}</definedName>
    <definedName name="сгб" hidden="1">{"NWN_Q1810",#N/A,FALSE,"Q1810_1.V";"NWN_Q1412",#N/A,FALSE,"Q1412_1"}</definedName>
    <definedName name="Смета" hidden="1">{"NWN_Q1810",#N/A,FALSE,"Q1810_1.V";"NWN_Q1412",#N/A,FALSE,"Q1412_1"}</definedName>
    <definedName name="Смета_2" hidden="1">{"NWN_Q1810",#N/A,FALSE,"Q1810_1.V";"NWN_Q1412",#N/A,FALSE,"Q1412_1"}</definedName>
    <definedName name="ставки_офф">[1]Списки!$M$3:$M$6</definedName>
    <definedName name="тип_инт">[1]Списки!$B$3:$B$18</definedName>
    <definedName name="Тип_лота">[1]Списки!$O$3:$O$4</definedName>
    <definedName name="тип_раств">[1]Списки!$C$3:$C$60</definedName>
    <definedName name="тип_серв">[1]Списки!$N$3:$N$6</definedName>
    <definedName name="тип_скв">[1]Списки!$A$3:$A$14</definedName>
    <definedName name="упак">[1]Списки!$I$3:$I$5</definedName>
    <definedName name="ъъъ" hidden="1">{"NWN_Q1810",#N/A,FALSE,"Q1810_1.V";"NWN_Q1412",#N/A,FALSE,"Q1412_1"}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4" i="1" l="1"/>
  <c r="R23" i="1"/>
  <c r="R21" i="1"/>
  <c r="R19" i="1"/>
  <c r="R18" i="1"/>
  <c r="R22" i="1" s="1"/>
  <c r="R20" i="1" l="1"/>
</calcChain>
</file>

<file path=xl/sharedStrings.xml><?xml version="1.0" encoding="utf-8"?>
<sst xmlns="http://schemas.openxmlformats.org/spreadsheetml/2006/main" count="262" uniqueCount="94">
  <si>
    <t/>
  </si>
  <si>
    <t>Интервал</t>
  </si>
  <si>
    <t>Единица измерения</t>
  </si>
  <si>
    <t>Тип раствора</t>
  </si>
  <si>
    <t>Перевод раствора на следующий интервал</t>
  </si>
  <si>
    <t>Производительность буровых насосов</t>
  </si>
  <si>
    <t>л/с</t>
  </si>
  <si>
    <t>Механическая скорость бурения</t>
  </si>
  <si>
    <t>м/ч</t>
  </si>
  <si>
    <t>Интервал бурения по стволу</t>
  </si>
  <si>
    <t>м</t>
  </si>
  <si>
    <t>-</t>
  </si>
  <si>
    <t>Диаметр долота</t>
  </si>
  <si>
    <t>мм</t>
  </si>
  <si>
    <t>Коэффициент кавернозности</t>
  </si>
  <si>
    <t>Диаметр обсадной колонны</t>
  </si>
  <si>
    <t>Толщина стенки</t>
  </si>
  <si>
    <t>Эффективность оборудования очистки</t>
  </si>
  <si>
    <t>%</t>
  </si>
  <si>
    <t>Коэффициент потерь раствора на шламе</t>
  </si>
  <si>
    <t>м3/м3</t>
  </si>
  <si>
    <t>Потери раствора на шламе</t>
  </si>
  <si>
    <t>м3</t>
  </si>
  <si>
    <t>Другие вероятные потери раствора</t>
  </si>
  <si>
    <t>Объем накопленной выбуренной породы в растворе</t>
  </si>
  <si>
    <t>Объем раствора в колонне</t>
  </si>
  <si>
    <t>Объем раствора в открытом стволе</t>
  </si>
  <si>
    <t>Объем раствора в обсаженном стволе после спуска обсадной колонны</t>
  </si>
  <si>
    <t>Объем раствора на поверхности</t>
  </si>
  <si>
    <t>Расчетный объем приготавливаемого раствора на бурение интервала</t>
  </si>
  <si>
    <t>Приготовление объема бурового раствора на метр проходки***</t>
  </si>
  <si>
    <t>Параметры бурового раствора</t>
  </si>
  <si>
    <t>Плотность</t>
  </si>
  <si>
    <t>от-до</t>
  </si>
  <si>
    <t>Условная вязкость</t>
  </si>
  <si>
    <t>с/кварта</t>
  </si>
  <si>
    <t>Пластическая вязкость</t>
  </si>
  <si>
    <t>сП</t>
  </si>
  <si>
    <t>Динамическое напряжение сдвига</t>
  </si>
  <si>
    <t>СНС 10сек</t>
  </si>
  <si>
    <t>СНС 10мин</t>
  </si>
  <si>
    <t>СНС 30мин</t>
  </si>
  <si>
    <t>рН</t>
  </si>
  <si>
    <t>--</t>
  </si>
  <si>
    <t>Соотношение углеводородной/водной фаз</t>
  </si>
  <si>
    <t>Фильтрация АНИ</t>
  </si>
  <si>
    <t>≤</t>
  </si>
  <si>
    <t>мл/30мин</t>
  </si>
  <si>
    <t>Толщина фильтрационной корки АНИ</t>
  </si>
  <si>
    <t>Жесткость по Ca2+</t>
  </si>
  <si>
    <t>мг/л</t>
  </si>
  <si>
    <t>Содержание Cl-</t>
  </si>
  <si>
    <t>≥</t>
  </si>
  <si>
    <t>Содержание К+</t>
  </si>
  <si>
    <t>Катионообменная емкость</t>
  </si>
  <si>
    <t>Содержание твердой фазы</t>
  </si>
  <si>
    <t>Содержание смазки</t>
  </si>
  <si>
    <t>Содержание песка</t>
  </si>
  <si>
    <t>Содержание СаСО3</t>
  </si>
  <si>
    <t>кг/м3</t>
  </si>
  <si>
    <t>Коэффициент трения (КТК-2)</t>
  </si>
  <si>
    <t>Содержание выбуренной породы</t>
  </si>
  <si>
    <t>Мгновенная фильтрация</t>
  </si>
  <si>
    <t>мл/30сек</t>
  </si>
  <si>
    <t>Фильтрация ВТВД на керамических дисках</t>
  </si>
  <si>
    <t>Фильтрация ВТВД на фильтровальной бумаге</t>
  </si>
  <si>
    <t>Толщина фильтрационной корки ВТВД</t>
  </si>
  <si>
    <t>Избыток извести</t>
  </si>
  <si>
    <t>ЗНАЧЕНИЯ ПАРАМЕТРОВ БУРОВЫХ РАСТВОРОВ</t>
  </si>
  <si>
    <t>нет</t>
  </si>
  <si>
    <t>Кондуктор</t>
  </si>
  <si>
    <t>Экспл. колонна</t>
  </si>
  <si>
    <t>Полимер-глинистый</t>
  </si>
  <si>
    <t>да</t>
  </si>
  <si>
    <t>г/см3</t>
  </si>
  <si>
    <t>фунт/100фут2</t>
  </si>
  <si>
    <r>
      <t>м</t>
    </r>
    <r>
      <rPr>
        <b/>
        <vertAlign val="superscript"/>
        <sz val="12"/>
        <rFont val="Times New Roman"/>
        <family val="1"/>
        <charset val="204"/>
      </rPr>
      <t>3</t>
    </r>
  </si>
  <si>
    <r>
      <t>м</t>
    </r>
    <r>
      <rPr>
        <b/>
        <vertAlign val="superscript"/>
        <sz val="12"/>
        <rFont val="Times New Roman"/>
        <family val="1"/>
        <charset val="204"/>
      </rPr>
      <t>3</t>
    </r>
    <r>
      <rPr>
        <b/>
        <sz val="12"/>
        <rFont val="Times New Roman"/>
        <family val="1"/>
        <charset val="204"/>
      </rPr>
      <t>/м</t>
    </r>
  </si>
  <si>
    <t>Приложение № 2 к Техническому заданию</t>
  </si>
  <si>
    <t>Переведено с предыдущего интервала/скважины*</t>
  </si>
  <si>
    <t>*Данный параметр не применяется для расчета отходов бурения по МУК Компании № ПЗ-05 М-0180</t>
  </si>
  <si>
    <t>Техническая колонна</t>
  </si>
  <si>
    <t>Хвостовик</t>
  </si>
  <si>
    <t>30-55</t>
  </si>
  <si>
    <t>22-26</t>
  </si>
  <si>
    <t>Содержание Cl- водной фазы</t>
  </si>
  <si>
    <t>г/л</t>
  </si>
  <si>
    <t>25-30</t>
  </si>
  <si>
    <t>Резервный объем раствора/Объем осветления</t>
  </si>
  <si>
    <t>БС № 1 (ПГ_ИНК)</t>
  </si>
  <si>
    <t>28-45</t>
  </si>
  <si>
    <t>30-45</t>
  </si>
  <si>
    <t>БС ИНГ № 29 (БП ИНГ К75)</t>
  </si>
  <si>
    <t>БС ИНГ № 30 (БП ИНГ К100)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</si>
</sst>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0.0"/>
    <numFmt numFmtId="166" formatCode="#,##0.0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D2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149">
    <xf numFmtId="0" fontId="0" fillId="0" borderId="0" xfId="0"/>
    <xf numFmtId="0" fontId="3" fillId="0" borderId="0" xfId="0" applyFont="1" applyAlignment="1">
      <alignment vertical="center"/>
    </xf>
    <xf numFmtId="0" fontId="4" fillId="0" borderId="0" xfId="1" applyFont="1" applyAlignment="1" applyProtection="1">
      <alignment vertical="center"/>
      <protection hidden="1"/>
    </xf>
    <xf numFmtId="0" fontId="4" fillId="0" borderId="0" xfId="1" applyFont="1" applyAlignment="1" applyProtection="1">
      <alignment vertical="center" wrapText="1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vertical="center"/>
      <protection hidden="1"/>
    </xf>
    <xf numFmtId="0" fontId="6" fillId="3" borderId="0" xfId="0" applyFont="1" applyFill="1" applyAlignment="1">
      <alignment vertical="center"/>
    </xf>
    <xf numFmtId="0" fontId="6" fillId="3" borderId="0" xfId="2" applyFont="1" applyFill="1" applyAlignment="1" applyProtection="1">
      <alignment horizontal="left" vertical="center"/>
      <protection locked="0"/>
    </xf>
    <xf numFmtId="0" fontId="6" fillId="3" borderId="0" xfId="0" applyFont="1" applyFill="1" applyAlignment="1" applyProtection="1">
      <alignment vertical="center"/>
      <protection locked="0"/>
    </xf>
    <xf numFmtId="0" fontId="6" fillId="3" borderId="0" xfId="0" applyFont="1" applyFill="1" applyAlignment="1" applyProtection="1">
      <alignment vertical="center" wrapText="1"/>
      <protection locked="0"/>
    </xf>
    <xf numFmtId="0" fontId="7" fillId="3" borderId="0" xfId="0" applyFont="1" applyFill="1" applyAlignment="1" applyProtection="1">
      <alignment horizontal="right" vertical="center"/>
      <protection locked="0"/>
    </xf>
    <xf numFmtId="0" fontId="6" fillId="0" borderId="0" xfId="0" applyFont="1" applyAlignment="1" applyProtection="1">
      <alignment vertical="center"/>
      <protection hidden="1"/>
    </xf>
    <xf numFmtId="0" fontId="7" fillId="0" borderId="13" xfId="4" applyFont="1" applyFill="1" applyBorder="1" applyAlignment="1" applyProtection="1">
      <alignment horizontal="center" vertical="center" wrapText="1"/>
      <protection hidden="1"/>
    </xf>
    <xf numFmtId="0" fontId="7" fillId="0" borderId="19" xfId="1" applyFont="1" applyFill="1" applyBorder="1" applyAlignment="1" applyProtection="1">
      <alignment horizontal="center" vertical="center" wrapText="1"/>
      <protection hidden="1"/>
    </xf>
    <xf numFmtId="0" fontId="7" fillId="0" borderId="13" xfId="1" applyNumberFormat="1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Alignment="1" applyProtection="1">
      <alignment vertical="center"/>
      <protection hidden="1"/>
    </xf>
    <xf numFmtId="0" fontId="7" fillId="3" borderId="0" xfId="2" applyFont="1" applyFill="1" applyAlignment="1" applyProtection="1">
      <alignment horizontal="left" vertical="center"/>
      <protection locked="0"/>
    </xf>
    <xf numFmtId="0" fontId="7" fillId="3" borderId="0" xfId="2" applyFont="1" applyFill="1" applyAlignment="1" applyProtection="1">
      <alignment horizontal="right" vertical="center"/>
      <protection locked="0"/>
    </xf>
    <xf numFmtId="0" fontId="7" fillId="3" borderId="0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alignment vertical="center"/>
      <protection locked="0"/>
    </xf>
    <xf numFmtId="0" fontId="3" fillId="3" borderId="0" xfId="0" applyFont="1" applyFill="1" applyAlignment="1">
      <alignment vertical="center"/>
    </xf>
    <xf numFmtId="0" fontId="7" fillId="0" borderId="14" xfId="4" applyFont="1" applyFill="1" applyBorder="1" applyAlignment="1" applyProtection="1">
      <alignment horizontal="center" vertical="center" wrapText="1"/>
      <protection hidden="1"/>
    </xf>
    <xf numFmtId="0" fontId="7" fillId="0" borderId="18" xfId="4" applyFont="1" applyFill="1" applyBorder="1" applyAlignment="1" applyProtection="1">
      <alignment horizontal="center" vertical="center" wrapText="1"/>
      <protection hidden="1"/>
    </xf>
    <xf numFmtId="0" fontId="7" fillId="3" borderId="19" xfId="1" applyFont="1" applyFill="1" applyBorder="1" applyAlignment="1" applyProtection="1">
      <alignment horizontal="center" vertical="center" wrapText="1"/>
      <protection hidden="1"/>
    </xf>
    <xf numFmtId="0" fontId="7" fillId="3" borderId="19" xfId="1" applyFont="1" applyFill="1" applyBorder="1" applyAlignment="1" applyProtection="1">
      <alignment horizontal="center" vertical="center" wrapText="1"/>
      <protection locked="0" hidden="1"/>
    </xf>
    <xf numFmtId="0" fontId="4" fillId="3" borderId="0" xfId="1" applyFont="1" applyFill="1" applyAlignment="1" applyProtection="1">
      <alignment horizontal="right" vertical="center"/>
      <protection locked="0"/>
    </xf>
    <xf numFmtId="0" fontId="7" fillId="0" borderId="5" xfId="1" applyFont="1" applyFill="1" applyBorder="1" applyAlignment="1" applyProtection="1">
      <alignment horizontal="center" vertical="center" wrapText="1"/>
      <protection hidden="1"/>
    </xf>
    <xf numFmtId="0" fontId="7" fillId="0" borderId="10" xfId="1" applyFont="1" applyFill="1" applyBorder="1" applyAlignment="1" applyProtection="1">
      <alignment horizontal="center" vertical="center" wrapText="1"/>
      <protection hidden="1"/>
    </xf>
    <xf numFmtId="0" fontId="7" fillId="0" borderId="10" xfId="1" applyFont="1" applyFill="1" applyBorder="1" applyAlignment="1" applyProtection="1">
      <alignment horizontal="center" vertical="center" wrapText="1"/>
      <protection hidden="1"/>
    </xf>
    <xf numFmtId="0" fontId="7" fillId="0" borderId="21" xfId="1" applyNumberFormat="1" applyFont="1" applyFill="1" applyBorder="1" applyAlignment="1" applyProtection="1">
      <alignment horizontal="center" vertical="center"/>
      <protection hidden="1"/>
    </xf>
    <xf numFmtId="0" fontId="7" fillId="0" borderId="22" xfId="4" applyFont="1" applyFill="1" applyBorder="1" applyAlignment="1" applyProtection="1">
      <alignment horizontal="center" vertical="center" wrapText="1"/>
      <protection hidden="1"/>
    </xf>
    <xf numFmtId="0" fontId="7" fillId="0" borderId="23" xfId="4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vertical="center"/>
      <protection hidden="1"/>
    </xf>
    <xf numFmtId="0" fontId="7" fillId="0" borderId="10" xfId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vertical="center"/>
      <protection hidden="1"/>
    </xf>
    <xf numFmtId="0" fontId="6" fillId="0" borderId="0" xfId="0" applyFont="1" applyBorder="1" applyAlignment="1" applyProtection="1">
      <alignment vertical="center"/>
      <protection hidden="1"/>
    </xf>
    <xf numFmtId="0" fontId="6" fillId="0" borderId="27" xfId="0" applyFont="1" applyBorder="1" applyAlignment="1" applyProtection="1">
      <alignment vertical="center"/>
      <protection hidden="1"/>
    </xf>
    <xf numFmtId="0" fontId="7" fillId="0" borderId="8" xfId="1" applyNumberFormat="1" applyFont="1" applyFill="1" applyBorder="1" applyAlignment="1" applyProtection="1">
      <alignment horizontal="center" vertical="center"/>
      <protection locked="0"/>
    </xf>
    <xf numFmtId="0" fontId="7" fillId="0" borderId="26" xfId="1" applyNumberFormat="1" applyFont="1" applyFill="1" applyBorder="1" applyAlignment="1" applyProtection="1">
      <alignment horizontal="center" vertical="center"/>
      <protection hidden="1"/>
    </xf>
    <xf numFmtId="0" fontId="7" fillId="0" borderId="10" xfId="1" applyNumberFormat="1" applyFont="1" applyFill="1" applyBorder="1" applyAlignment="1" applyProtection="1">
      <alignment horizontal="center" vertical="center"/>
      <protection locked="0"/>
    </xf>
    <xf numFmtId="0" fontId="10" fillId="0" borderId="10" xfId="1" applyNumberFormat="1" applyFont="1" applyFill="1" applyBorder="1" applyAlignment="1" applyProtection="1">
      <alignment horizontal="center" vertical="center"/>
      <protection locked="0"/>
    </xf>
    <xf numFmtId="0" fontId="10" fillId="0" borderId="11" xfId="1" applyNumberFormat="1" applyFont="1" applyFill="1" applyBorder="1" applyAlignment="1" applyProtection="1">
      <alignment horizontal="center" vertical="center"/>
      <protection locked="0"/>
    </xf>
    <xf numFmtId="0" fontId="10" fillId="0" borderId="12" xfId="1" applyNumberFormat="1" applyFont="1" applyFill="1" applyBorder="1" applyAlignment="1" applyProtection="1">
      <alignment horizontal="center" vertical="center"/>
      <protection locked="0"/>
    </xf>
    <xf numFmtId="0" fontId="10" fillId="0" borderId="24" xfId="1" applyNumberFormat="1" applyFont="1" applyFill="1" applyBorder="1" applyAlignment="1" applyProtection="1">
      <alignment horizontal="center" vertical="center"/>
      <protection locked="0"/>
    </xf>
    <xf numFmtId="0" fontId="10" fillId="0" borderId="25" xfId="1" applyNumberFormat="1" applyFont="1" applyFill="1" applyBorder="1" applyAlignment="1" applyProtection="1">
      <alignment horizontal="center" vertical="center"/>
      <protection locked="0"/>
    </xf>
    <xf numFmtId="0" fontId="10" fillId="0" borderId="28" xfId="1" applyNumberFormat="1" applyFont="1" applyFill="1" applyBorder="1" applyAlignment="1" applyProtection="1">
      <alignment horizontal="center" vertical="center"/>
      <protection locked="0"/>
    </xf>
    <xf numFmtId="0" fontId="7" fillId="0" borderId="10" xfId="1" applyNumberFormat="1" applyFont="1" applyFill="1" applyBorder="1" applyAlignment="1" applyProtection="1">
      <alignment horizontal="center" vertical="center"/>
      <protection locked="0"/>
    </xf>
    <xf numFmtId="0" fontId="7" fillId="0" borderId="11" xfId="1" applyNumberFormat="1" applyFont="1" applyFill="1" applyBorder="1" applyAlignment="1" applyProtection="1">
      <alignment horizontal="center" vertical="center"/>
      <protection locked="0"/>
    </xf>
    <xf numFmtId="0" fontId="7" fillId="0" borderId="12" xfId="1" applyNumberFormat="1" applyFont="1" applyFill="1" applyBorder="1" applyAlignment="1" applyProtection="1">
      <alignment horizontal="center" vertical="center"/>
      <protection locked="0"/>
    </xf>
    <xf numFmtId="3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3" fontId="7" fillId="0" borderId="11" xfId="1" applyNumberFormat="1" applyFont="1" applyFill="1" applyBorder="1" applyAlignment="1" applyProtection="1">
      <alignment horizontal="center" vertical="center" wrapText="1"/>
      <protection hidden="1"/>
    </xf>
    <xf numFmtId="3" fontId="7" fillId="0" borderId="12" xfId="1" applyNumberFormat="1" applyFont="1" applyFill="1" applyBorder="1" applyAlignment="1" applyProtection="1">
      <alignment horizontal="center" vertical="center" wrapText="1"/>
      <protection hidden="1"/>
    </xf>
    <xf numFmtId="164" fontId="7" fillId="0" borderId="15" xfId="1" applyNumberFormat="1" applyFont="1" applyFill="1" applyBorder="1" applyAlignment="1" applyProtection="1">
      <alignment horizontal="center" vertical="center" wrapText="1"/>
      <protection hidden="1"/>
    </xf>
    <xf numFmtId="164" fontId="7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8" xfId="1" applyNumberFormat="1" applyFont="1" applyFill="1" applyBorder="1" applyAlignment="1" applyProtection="1">
      <alignment horizontal="center" vertical="center"/>
      <protection locked="0"/>
    </xf>
    <xf numFmtId="0" fontId="7" fillId="0" borderId="7" xfId="1" applyNumberFormat="1" applyFont="1" applyFill="1" applyBorder="1" applyAlignment="1" applyProtection="1">
      <alignment horizontal="center" vertical="center"/>
      <protection locked="0"/>
    </xf>
    <xf numFmtId="0" fontId="7" fillId="0" borderId="14" xfId="1" applyNumberFormat="1" applyFont="1" applyFill="1" applyBorder="1" applyAlignment="1" applyProtection="1">
      <alignment horizontal="center" vertical="center"/>
      <protection locked="0"/>
    </xf>
    <xf numFmtId="0" fontId="10" fillId="2" borderId="2" xfId="1" applyFont="1" applyFill="1" applyBorder="1" applyAlignment="1" applyProtection="1">
      <alignment horizontal="center" vertical="center" wrapText="1"/>
      <protection hidden="1"/>
    </xf>
    <xf numFmtId="0" fontId="10" fillId="2" borderId="3" xfId="1" applyFont="1" applyFill="1" applyBorder="1" applyAlignment="1" applyProtection="1">
      <alignment horizontal="center" vertical="center" wrapText="1"/>
      <protection hidden="1"/>
    </xf>
    <xf numFmtId="0" fontId="10" fillId="2" borderId="4" xfId="1" applyFont="1" applyFill="1" applyBorder="1" applyAlignment="1" applyProtection="1">
      <alignment horizontal="center" vertical="center" wrapText="1"/>
      <protection hidden="1"/>
    </xf>
    <xf numFmtId="3" fontId="7" fillId="0" borderId="10" xfId="1" applyNumberFormat="1" applyFont="1" applyFill="1" applyBorder="1" applyAlignment="1" applyProtection="1">
      <alignment horizontal="center" vertical="center" wrapText="1"/>
      <protection locked="0" hidden="1"/>
    </xf>
    <xf numFmtId="3" fontId="7" fillId="0" borderId="11" xfId="1" applyNumberFormat="1" applyFont="1" applyFill="1" applyBorder="1" applyAlignment="1" applyProtection="1">
      <alignment horizontal="center" vertical="center" wrapText="1"/>
      <protection locked="0" hidden="1"/>
    </xf>
    <xf numFmtId="3" fontId="7" fillId="0" borderId="12" xfId="1" applyNumberFormat="1" applyFont="1" applyFill="1" applyBorder="1" applyAlignment="1" applyProtection="1">
      <alignment horizontal="center" vertical="center" wrapText="1"/>
      <protection locked="0" hidden="1"/>
    </xf>
    <xf numFmtId="166" fontId="7" fillId="0" borderId="10" xfId="1" applyNumberFormat="1" applyFont="1" applyFill="1" applyBorder="1" applyAlignment="1" applyProtection="1">
      <alignment horizontal="center" vertical="center" wrapText="1"/>
      <protection locked="0"/>
    </xf>
    <xf numFmtId="166" fontId="7" fillId="0" borderId="11" xfId="1" applyNumberFormat="1" applyFont="1" applyFill="1" applyBorder="1" applyAlignment="1" applyProtection="1">
      <alignment horizontal="center" vertical="center" wrapText="1"/>
      <protection locked="0"/>
    </xf>
    <xf numFmtId="166" fontId="7" fillId="0" borderId="12" xfId="1" applyNumberFormat="1" applyFont="1" applyFill="1" applyBorder="1" applyAlignment="1" applyProtection="1">
      <alignment horizontal="center" vertical="center" wrapText="1"/>
      <protection locked="0"/>
    </xf>
    <xf numFmtId="166" fontId="7" fillId="4" borderId="10" xfId="1" applyNumberFormat="1" applyFont="1" applyFill="1" applyBorder="1" applyAlignment="1" applyProtection="1">
      <alignment horizontal="center" vertical="center" wrapText="1"/>
      <protection locked="0"/>
    </xf>
    <xf numFmtId="166" fontId="7" fillId="4" borderId="11" xfId="1" applyNumberFormat="1" applyFont="1" applyFill="1" applyBorder="1" applyAlignment="1" applyProtection="1">
      <alignment horizontal="center" vertical="center" wrapText="1"/>
      <protection locked="0"/>
    </xf>
    <xf numFmtId="166" fontId="7" fillId="4" borderId="12" xfId="1" applyNumberFormat="1" applyFont="1" applyFill="1" applyBorder="1" applyAlignment="1" applyProtection="1">
      <alignment horizontal="center" vertical="center" wrapText="1"/>
      <protection locked="0"/>
    </xf>
    <xf numFmtId="4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4" fontId="7" fillId="0" borderId="11" xfId="1" applyNumberFormat="1" applyFont="1" applyFill="1" applyBorder="1" applyAlignment="1" applyProtection="1">
      <alignment horizontal="center" vertical="center" wrapText="1"/>
      <protection hidden="1"/>
    </xf>
    <xf numFmtId="4" fontId="7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0" fillId="2" borderId="2" xfId="1" applyNumberFormat="1" applyFont="1" applyFill="1" applyBorder="1" applyAlignment="1" applyProtection="1">
      <alignment horizontal="center" vertical="center"/>
      <protection hidden="1"/>
    </xf>
    <xf numFmtId="0" fontId="10" fillId="2" borderId="3" xfId="1" applyNumberFormat="1" applyFont="1" applyFill="1" applyBorder="1" applyAlignment="1" applyProtection="1">
      <alignment horizontal="center" vertical="center"/>
      <protection hidden="1"/>
    </xf>
    <xf numFmtId="0" fontId="10" fillId="2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5" xfId="1" applyNumberFormat="1" applyFont="1" applyFill="1" applyBorder="1" applyAlignment="1" applyProtection="1">
      <alignment horizontal="center" vertical="center"/>
      <protection hidden="1"/>
    </xf>
    <xf numFmtId="0" fontId="7" fillId="0" borderId="6" xfId="1" applyNumberFormat="1" applyFont="1" applyFill="1" applyBorder="1" applyAlignment="1" applyProtection="1">
      <alignment horizontal="center" vertical="center"/>
      <protection hidden="1"/>
    </xf>
    <xf numFmtId="0" fontId="7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10" xfId="1" applyFont="1" applyFill="1" applyBorder="1" applyAlignment="1" applyProtection="1">
      <alignment horizontal="center" vertical="center" wrapText="1"/>
      <protection locked="0" hidden="1"/>
    </xf>
    <xf numFmtId="0" fontId="7" fillId="0" borderId="11" xfId="1" applyFont="1" applyFill="1" applyBorder="1" applyAlignment="1" applyProtection="1">
      <alignment horizontal="center" vertical="center" wrapText="1"/>
      <protection locked="0" hidden="1"/>
    </xf>
    <xf numFmtId="0" fontId="7" fillId="0" borderId="12" xfId="1" applyFont="1" applyFill="1" applyBorder="1" applyAlignment="1" applyProtection="1">
      <alignment horizontal="center" vertical="center" wrapText="1"/>
      <protection locked="0" hidden="1"/>
    </xf>
    <xf numFmtId="0" fontId="7" fillId="0" borderId="10" xfId="1" applyFont="1" applyFill="1" applyBorder="1" applyAlignment="1" applyProtection="1">
      <alignment horizontal="center" vertical="center" wrapText="1"/>
      <protection hidden="1"/>
    </xf>
    <xf numFmtId="0" fontId="7" fillId="0" borderId="11" xfId="1" applyFont="1" applyFill="1" applyBorder="1" applyAlignment="1" applyProtection="1">
      <alignment horizontal="center" vertical="center" wrapText="1"/>
      <protection hidden="1"/>
    </xf>
    <xf numFmtId="0" fontId="7" fillId="0" borderId="12" xfId="1" applyFont="1" applyFill="1" applyBorder="1" applyAlignment="1" applyProtection="1">
      <alignment horizontal="center" vertical="center" wrapText="1"/>
      <protection hidden="1"/>
    </xf>
    <xf numFmtId="0" fontId="7" fillId="0" borderId="10" xfId="1" applyFont="1" applyFill="1" applyBorder="1" applyAlignment="1" applyProtection="1">
      <alignment horizontal="center" vertical="center" wrapText="1"/>
      <protection locked="0"/>
    </xf>
    <xf numFmtId="0" fontId="7" fillId="0" borderId="11" xfId="1" applyFont="1" applyFill="1" applyBorder="1" applyAlignment="1" applyProtection="1">
      <alignment horizontal="center" vertical="center" wrapText="1"/>
      <protection locked="0"/>
    </xf>
    <xf numFmtId="0" fontId="7" fillId="0" borderId="12" xfId="1" applyFont="1" applyFill="1" applyBorder="1" applyAlignment="1" applyProtection="1">
      <alignment horizontal="center" vertical="center" wrapText="1"/>
      <protection locked="0"/>
    </xf>
    <xf numFmtId="0" fontId="7" fillId="0" borderId="14" xfId="4" applyFont="1" applyFill="1" applyBorder="1" applyAlignment="1" applyProtection="1">
      <alignment horizontal="center" vertical="center" wrapText="1"/>
      <protection hidden="1"/>
    </xf>
    <xf numFmtId="0" fontId="7" fillId="0" borderId="12" xfId="4" applyFont="1" applyFill="1" applyBorder="1" applyAlignment="1" applyProtection="1">
      <alignment horizontal="center" vertical="center" wrapText="1"/>
      <protection hidden="1"/>
    </xf>
    <xf numFmtId="0" fontId="7" fillId="3" borderId="0" xfId="0" applyFont="1" applyFill="1" applyBorder="1" applyAlignment="1" applyProtection="1">
      <alignment horizontal="left" vertical="center"/>
      <protection locked="0"/>
    </xf>
    <xf numFmtId="0" fontId="7" fillId="0" borderId="8" xfId="1" applyFont="1" applyFill="1" applyBorder="1" applyAlignment="1" applyProtection="1">
      <alignment horizontal="left" vertical="center"/>
      <protection hidden="1"/>
    </xf>
    <xf numFmtId="0" fontId="7" fillId="0" borderId="9" xfId="1" applyFont="1" applyFill="1" applyBorder="1" applyAlignment="1" applyProtection="1">
      <alignment horizontal="left" vertical="center"/>
      <protection hidden="1"/>
    </xf>
    <xf numFmtId="0" fontId="6" fillId="0" borderId="10" xfId="1" applyFont="1" applyFill="1" applyBorder="1" applyAlignment="1" applyProtection="1">
      <alignment horizontal="center" vertical="center" wrapText="1"/>
      <protection hidden="1"/>
    </xf>
    <xf numFmtId="0" fontId="6" fillId="0" borderId="11" xfId="1" applyFont="1" applyFill="1" applyBorder="1" applyAlignment="1" applyProtection="1">
      <alignment horizontal="center" vertical="center" wrapText="1"/>
      <protection hidden="1"/>
    </xf>
    <xf numFmtId="0" fontId="6" fillId="0" borderId="8" xfId="1" applyFont="1" applyFill="1" applyBorder="1" applyAlignment="1" applyProtection="1">
      <alignment horizontal="center" vertical="center" wrapText="1"/>
      <protection hidden="1"/>
    </xf>
    <xf numFmtId="0" fontId="6" fillId="0" borderId="9" xfId="1" applyFont="1" applyFill="1" applyBorder="1" applyAlignment="1" applyProtection="1">
      <alignment horizontal="center" vertical="center" wrapText="1"/>
      <protection hidden="1"/>
    </xf>
    <xf numFmtId="0" fontId="7" fillId="0" borderId="5" xfId="1" applyFont="1" applyFill="1" applyBorder="1" applyAlignment="1" applyProtection="1">
      <alignment horizontal="left" vertical="center"/>
      <protection hidden="1"/>
    </xf>
    <xf numFmtId="0" fontId="7" fillId="0" borderId="6" xfId="1" applyFont="1" applyFill="1" applyBorder="1" applyAlignment="1" applyProtection="1">
      <alignment horizontal="left" vertical="center"/>
      <protection hidden="1"/>
    </xf>
    <xf numFmtId="0" fontId="7" fillId="0" borderId="7" xfId="1" applyFont="1" applyFill="1" applyBorder="1" applyAlignment="1" applyProtection="1">
      <alignment horizontal="left" vertical="center"/>
      <protection hidden="1"/>
    </xf>
    <xf numFmtId="0" fontId="7" fillId="0" borderId="5" xfId="1" applyFont="1" applyFill="1" applyBorder="1" applyAlignment="1" applyProtection="1">
      <alignment horizontal="center" vertical="center" wrapText="1"/>
      <protection hidden="1"/>
    </xf>
    <xf numFmtId="0" fontId="7" fillId="0" borderId="6" xfId="1" applyFont="1" applyFill="1" applyBorder="1" applyAlignment="1" applyProtection="1">
      <alignment horizontal="center" vertical="center" wrapText="1"/>
      <protection hidden="1"/>
    </xf>
    <xf numFmtId="0" fontId="7" fillId="2" borderId="2" xfId="1" applyNumberFormat="1" applyFont="1" applyFill="1" applyBorder="1" applyAlignment="1" applyProtection="1">
      <alignment horizontal="center" vertical="center"/>
      <protection hidden="1"/>
    </xf>
    <xf numFmtId="0" fontId="7" fillId="2" borderId="3" xfId="1" applyNumberFormat="1" applyFont="1" applyFill="1" applyBorder="1" applyAlignment="1" applyProtection="1">
      <alignment horizontal="center" vertical="center"/>
      <protection hidden="1"/>
    </xf>
    <xf numFmtId="0" fontId="7" fillId="2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0" xfId="1" applyFont="1" applyFill="1" applyBorder="1" applyAlignment="1" applyProtection="1">
      <alignment horizontal="left" vertical="center"/>
      <protection hidden="1"/>
    </xf>
    <xf numFmtId="0" fontId="7" fillId="0" borderId="11" xfId="1" applyFont="1" applyFill="1" applyBorder="1" applyAlignment="1" applyProtection="1">
      <alignment horizontal="left" vertical="center"/>
      <protection hidden="1"/>
    </xf>
    <xf numFmtId="0" fontId="7" fillId="0" borderId="10" xfId="1" applyFont="1" applyFill="1" applyBorder="1" applyAlignment="1" applyProtection="1">
      <alignment horizontal="center" vertical="center"/>
      <protection hidden="1"/>
    </xf>
    <xf numFmtId="0" fontId="7" fillId="0" borderId="11" xfId="1" applyFont="1" applyFill="1" applyBorder="1" applyAlignment="1" applyProtection="1">
      <alignment horizontal="center" vertical="center"/>
      <protection hidden="1"/>
    </xf>
    <xf numFmtId="0" fontId="7" fillId="2" borderId="2" xfId="1" applyFont="1" applyFill="1" applyBorder="1" applyAlignment="1" applyProtection="1">
      <alignment horizontal="center" vertical="center"/>
      <protection hidden="1"/>
    </xf>
    <xf numFmtId="0" fontId="7" fillId="2" borderId="3" xfId="1" applyFont="1" applyFill="1" applyBorder="1" applyAlignment="1" applyProtection="1">
      <alignment horizontal="center" vertical="center"/>
      <protection hidden="1"/>
    </xf>
    <xf numFmtId="0" fontId="7" fillId="2" borderId="4" xfId="1" applyFont="1" applyFill="1" applyBorder="1" applyAlignment="1" applyProtection="1">
      <alignment horizontal="center" vertical="center"/>
      <protection hidden="1"/>
    </xf>
    <xf numFmtId="0" fontId="7" fillId="2" borderId="2" xfId="1" applyFont="1" applyFill="1" applyBorder="1" applyAlignment="1" applyProtection="1">
      <alignment horizontal="center" vertical="center" wrapText="1"/>
      <protection hidden="1"/>
    </xf>
    <xf numFmtId="0" fontId="7" fillId="2" borderId="3" xfId="1" applyFont="1" applyFill="1" applyBorder="1" applyAlignment="1" applyProtection="1">
      <alignment horizontal="center" vertical="center" wrapText="1"/>
      <protection hidden="1"/>
    </xf>
    <xf numFmtId="165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165" fontId="7" fillId="0" borderId="11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11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0" xfId="1" applyFont="1" applyFill="1" applyBorder="1" applyAlignment="1" applyProtection="1">
      <alignment horizontal="left" vertical="center" wrapText="1"/>
      <protection hidden="1"/>
    </xf>
    <xf numFmtId="0" fontId="6" fillId="0" borderId="11" xfId="1" applyFont="1" applyFill="1" applyBorder="1" applyAlignment="1" applyProtection="1">
      <alignment horizontal="left" vertical="center" wrapText="1"/>
      <protection hidden="1"/>
    </xf>
    <xf numFmtId="0" fontId="6" fillId="0" borderId="12" xfId="1" applyFont="1" applyFill="1" applyBorder="1" applyAlignment="1" applyProtection="1">
      <alignment horizontal="left" vertical="center" wrapText="1"/>
      <protection hidden="1"/>
    </xf>
    <xf numFmtId="0" fontId="7" fillId="0" borderId="14" xfId="1" applyFont="1" applyFill="1" applyBorder="1" applyAlignment="1" applyProtection="1">
      <alignment horizontal="center" vertical="center" wrapText="1"/>
      <protection hidden="1"/>
    </xf>
    <xf numFmtId="0" fontId="7" fillId="0" borderId="15" xfId="1" applyFont="1" applyFill="1" applyBorder="1" applyAlignment="1" applyProtection="1">
      <alignment horizontal="left" vertical="center"/>
      <protection hidden="1"/>
    </xf>
    <xf numFmtId="0" fontId="7" fillId="0" borderId="16" xfId="1" applyFont="1" applyFill="1" applyBorder="1" applyAlignment="1" applyProtection="1">
      <alignment horizontal="left" vertical="center"/>
      <protection hidden="1"/>
    </xf>
    <xf numFmtId="0" fontId="7" fillId="0" borderId="17" xfId="1" applyFont="1" applyFill="1" applyBorder="1" applyAlignment="1" applyProtection="1">
      <alignment horizontal="left" vertical="center"/>
      <protection hidden="1"/>
    </xf>
    <xf numFmtId="0" fontId="7" fillId="0" borderId="20" xfId="1" applyFont="1" applyFill="1" applyBorder="1" applyAlignment="1" applyProtection="1">
      <alignment horizontal="center" vertical="center"/>
      <protection hidden="1"/>
    </xf>
    <xf numFmtId="0" fontId="7" fillId="0" borderId="1" xfId="1" applyFont="1" applyFill="1" applyBorder="1" applyAlignment="1" applyProtection="1">
      <alignment horizontal="center" vertical="center"/>
      <protection hidden="1"/>
    </xf>
    <xf numFmtId="164" fontId="7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5" xfId="1" applyFont="1" applyFill="1" applyBorder="1" applyAlignment="1" applyProtection="1">
      <alignment horizontal="left" vertical="center" wrapText="1"/>
      <protection hidden="1"/>
    </xf>
    <xf numFmtId="0" fontId="6" fillId="0" borderId="6" xfId="1" applyFont="1" applyFill="1" applyBorder="1" applyAlignment="1" applyProtection="1">
      <alignment horizontal="left" vertical="center" wrapText="1"/>
      <protection hidden="1"/>
    </xf>
    <xf numFmtId="0" fontId="6" fillId="0" borderId="7" xfId="1" applyFont="1" applyFill="1" applyBorder="1" applyAlignment="1" applyProtection="1">
      <alignment horizontal="left" vertical="center" wrapText="1"/>
      <protection hidden="1"/>
    </xf>
    <xf numFmtId="0" fontId="7" fillId="0" borderId="18" xfId="1" applyFont="1" applyFill="1" applyBorder="1" applyAlignment="1" applyProtection="1">
      <alignment horizontal="center" vertical="center" wrapText="1"/>
      <protection hidden="1"/>
    </xf>
    <xf numFmtId="0" fontId="7" fillId="2" borderId="4" xfId="1" applyFont="1" applyFill="1" applyBorder="1" applyAlignment="1" applyProtection="1">
      <alignment horizontal="center" vertical="center" wrapText="1"/>
      <protection hidden="1"/>
    </xf>
    <xf numFmtId="0" fontId="7" fillId="0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11" xfId="1" applyNumberFormat="1" applyFont="1" applyFill="1" applyBorder="1" applyAlignment="1" applyProtection="1">
      <alignment horizontal="center" vertical="center"/>
      <protection hidden="1"/>
    </xf>
    <xf numFmtId="0" fontId="7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4" borderId="10" xfId="1" applyFont="1" applyFill="1" applyBorder="1" applyAlignment="1" applyProtection="1">
      <alignment horizontal="left" vertical="center" wrapText="1"/>
      <protection locked="0" hidden="1"/>
    </xf>
    <xf numFmtId="0" fontId="6" fillId="4" borderId="11" xfId="1" applyFont="1" applyFill="1" applyBorder="1" applyAlignment="1" applyProtection="1">
      <alignment horizontal="left" vertical="center" wrapText="1"/>
      <protection locked="0" hidden="1"/>
    </xf>
    <xf numFmtId="0" fontId="6" fillId="4" borderId="12" xfId="1" applyFont="1" applyFill="1" applyBorder="1" applyAlignment="1" applyProtection="1">
      <alignment horizontal="left" vertical="center" wrapText="1"/>
      <protection locked="0" hidden="1"/>
    </xf>
    <xf numFmtId="0" fontId="7" fillId="3" borderId="14" xfId="1" applyFont="1" applyFill="1" applyBorder="1" applyAlignment="1" applyProtection="1">
      <alignment horizontal="center" vertical="center" wrapText="1"/>
      <protection locked="0" hidden="1"/>
    </xf>
    <xf numFmtId="0" fontId="7" fillId="3" borderId="11" xfId="1" applyFont="1" applyFill="1" applyBorder="1" applyAlignment="1" applyProtection="1">
      <alignment horizontal="center" vertical="center" wrapText="1"/>
      <protection locked="0" hidden="1"/>
    </xf>
    <xf numFmtId="0" fontId="6" fillId="0" borderId="2" xfId="0" applyFont="1" applyBorder="1" applyAlignment="1" applyProtection="1">
      <alignment horizontal="left" vertical="center"/>
      <protection hidden="1"/>
    </xf>
    <xf numFmtId="0" fontId="6" fillId="0" borderId="3" xfId="0" applyFont="1" applyBorder="1" applyAlignment="1" applyProtection="1">
      <alignment horizontal="left" vertical="center"/>
      <protection hidden="1"/>
    </xf>
    <xf numFmtId="0" fontId="7" fillId="3" borderId="0" xfId="0" applyFont="1" applyFill="1" applyAlignment="1" applyProtection="1">
      <alignment horizontal="center" vertical="center"/>
      <protection locked="0"/>
    </xf>
    <xf numFmtId="0" fontId="9" fillId="4" borderId="15" xfId="1" applyFont="1" applyFill="1" applyBorder="1" applyAlignment="1" applyProtection="1">
      <alignment horizontal="left" vertical="center" wrapText="1"/>
      <protection locked="0" hidden="1"/>
    </xf>
    <xf numFmtId="0" fontId="9" fillId="4" borderId="16" xfId="1" applyFont="1" applyFill="1" applyBorder="1" applyAlignment="1" applyProtection="1">
      <alignment horizontal="left" vertical="center" wrapText="1"/>
      <protection locked="0" hidden="1"/>
    </xf>
    <xf numFmtId="0" fontId="9" fillId="4" borderId="17" xfId="1" applyFont="1" applyFill="1" applyBorder="1" applyAlignment="1" applyProtection="1">
      <alignment horizontal="left" vertical="center" wrapText="1"/>
      <protection locked="0" hidden="1"/>
    </xf>
    <xf numFmtId="0" fontId="7" fillId="3" borderId="14" xfId="1" applyFont="1" applyFill="1" applyBorder="1" applyAlignment="1" applyProtection="1">
      <alignment horizontal="center" vertical="center" wrapText="1"/>
      <protection hidden="1"/>
    </xf>
    <xf numFmtId="0" fontId="7" fillId="3" borderId="11" xfId="1" applyFont="1" applyFill="1" applyBorder="1" applyAlignment="1" applyProtection="1">
      <alignment horizontal="center" vertical="center" wrapText="1"/>
      <protection hidden="1"/>
    </xf>
  </cellXfs>
  <cellStyles count="6">
    <cellStyle name="Normal 2" xfId="4" xr:uid="{00000000-0005-0000-0000-000000000000}"/>
    <cellStyle name="Normal 2 2" xfId="1" xr:uid="{00000000-0005-0000-0000-000001000000}"/>
    <cellStyle name="Normal_Часть В Приложение 1a Техническое предложение_1" xfId="5" xr:uid="{00000000-0005-0000-0000-000002000000}"/>
    <cellStyle name="Обычный" xfId="0" builtinId="0"/>
    <cellStyle name="Обычный 2" xfId="3" xr:uid="{00000000-0005-0000-0000-000005000000}"/>
    <cellStyle name="Обычный_Приложение № 10" xfId="2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sneft.ru\MSK-RN\USB\&#1058;&#1050;&#1055;%20&#1048;&#1058;&#1057;&#1041;&#1056;\&#1055;&#1088;&#1080;&#1083;&#1086;&#1078;&#1077;&#1085;&#1080;&#1103;_&#1058;&#1050;&#1055;_%202.04_UnP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хническое Предложение"/>
      <sheetName val="Ставки"/>
      <sheetName val="Комм. Предложение"/>
      <sheetName val="Расчет КП"/>
      <sheetName val="Расчет ОБЩ. СТОИМОСТИ ДОГОВОРА"/>
      <sheetName val="Расчет по ТИПОВЫМ СКВ"/>
      <sheetName val="Списки"/>
      <sheetName val="Версия 2.04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A3" t="str">
            <v>Вертикальная</v>
          </cell>
          <cell r="B3" t="str">
            <v>Направление</v>
          </cell>
          <cell r="C3" t="str">
            <v>БС №1</v>
          </cell>
          <cell r="D3" t="str">
            <v>да</v>
          </cell>
          <cell r="E3" t="str">
            <v>ВНСС</v>
          </cell>
          <cell r="F3" t="str">
            <v>--</v>
          </cell>
          <cell r="G3" t="str">
            <v>от-до</v>
          </cell>
          <cell r="H3" t="str">
            <v>кг</v>
          </cell>
          <cell r="I3" t="str">
            <v>боч</v>
          </cell>
          <cell r="J3">
            <v>1066.8</v>
          </cell>
          <cell r="K3">
            <v>914.4</v>
          </cell>
          <cell r="M3" t="str">
            <v>Старший инженер-технолог (супервайзер) по буровым растворам</v>
          </cell>
          <cell r="N3" t="str">
            <v>Сервис при бурении скважин</v>
          </cell>
          <cell r="O3" t="str">
            <v>Инженерно-технологическое сопровождение буровых растворов</v>
          </cell>
          <cell r="P3" t="str">
            <v>Гидрофобизатор</v>
          </cell>
          <cell r="Q3" t="str">
            <v>Бактерицид</v>
          </cell>
        </row>
        <row r="4">
          <cell r="A4" t="str">
            <v>Водозаборная</v>
          </cell>
          <cell r="B4" t="str">
            <v>Термокейс</v>
          </cell>
          <cell r="C4" t="str">
            <v>БС №2</v>
          </cell>
          <cell r="D4" t="str">
            <v>нет</v>
          </cell>
          <cell r="E4" t="str">
            <v>Динамическое напряжение сдвига</v>
          </cell>
          <cell r="F4" t="str">
            <v>%</v>
          </cell>
          <cell r="G4" t="str">
            <v>≤</v>
          </cell>
          <cell r="H4" t="str">
            <v>л</v>
          </cell>
          <cell r="I4" t="str">
            <v>кан</v>
          </cell>
          <cell r="J4">
            <v>914.4</v>
          </cell>
          <cell r="K4">
            <v>762</v>
          </cell>
          <cell r="M4" t="str">
            <v>Инженер технической поддержки</v>
          </cell>
          <cell r="N4" t="str">
            <v>Сервис при реконструкции скважин методом ЗБС</v>
          </cell>
          <cell r="O4" t="str">
            <v>Сопровождение буровых растворов</v>
          </cell>
          <cell r="P4" t="str">
            <v>Загуститель</v>
          </cell>
          <cell r="Q4" t="str">
            <v>Ингибитор коррозии</v>
          </cell>
        </row>
        <row r="5">
          <cell r="A5" t="str">
            <v>Горизонтальная</v>
          </cell>
          <cell r="B5" t="str">
            <v>Кондуктор</v>
          </cell>
          <cell r="C5" t="str">
            <v>БС №3</v>
          </cell>
          <cell r="E5" t="str">
            <v>ДННСС</v>
          </cell>
          <cell r="F5" t="str">
            <v>ppm</v>
          </cell>
          <cell r="G5" t="str">
            <v>≥</v>
          </cell>
          <cell r="I5" t="str">
            <v>меш</v>
          </cell>
          <cell r="J5">
            <v>830</v>
          </cell>
          <cell r="K5">
            <v>630</v>
          </cell>
          <cell r="M5" t="str">
            <v>Руководитель (координатор) проекта</v>
          </cell>
          <cell r="N5" t="str">
            <v>Сервис при бурении и реконструкции скважин методом ЗБС</v>
          </cell>
          <cell r="P5" t="str">
            <v>Ингибитор глин</v>
          </cell>
          <cell r="Q5" t="str">
            <v>Кольматант</v>
          </cell>
        </row>
        <row r="6">
          <cell r="A6" t="str">
            <v>Горизонтальная многозабойная</v>
          </cell>
          <cell r="B6" t="str">
            <v>Тех. колонна</v>
          </cell>
          <cell r="C6" t="str">
            <v>БС №4</v>
          </cell>
          <cell r="E6" t="str">
            <v>Жесткость по Ca2+</v>
          </cell>
          <cell r="F6" t="str">
            <v>В</v>
          </cell>
          <cell r="J6">
            <v>711.2</v>
          </cell>
          <cell r="K6">
            <v>558.79999999999995</v>
          </cell>
          <cell r="M6" t="str">
            <v>Менеджер по работе с заказчиком</v>
          </cell>
          <cell r="N6" t="str">
            <v>Сопутствующие услуги, связанные с бурением и ЗБС</v>
          </cell>
          <cell r="P6" t="str">
            <v>Инкапсулятор</v>
          </cell>
          <cell r="Q6" t="str">
            <v>Микрокольматант</v>
          </cell>
        </row>
        <row r="7">
          <cell r="A7" t="str">
            <v>Горизонтальная с пилотным стволом</v>
          </cell>
          <cell r="B7" t="str">
            <v>1-я тех. колонна</v>
          </cell>
          <cell r="C7" t="str">
            <v>БС №5</v>
          </cell>
          <cell r="E7" t="str">
            <v>Избыток извести</v>
          </cell>
          <cell r="F7" t="str">
            <v>г/л</v>
          </cell>
          <cell r="J7">
            <v>660.4</v>
          </cell>
          <cell r="K7">
            <v>508</v>
          </cell>
          <cell r="P7" t="str">
            <v>Кольматант</v>
          </cell>
          <cell r="Q7" t="str">
            <v>Нейтрализатор (кислых газов)</v>
          </cell>
        </row>
        <row r="8">
          <cell r="A8" t="str">
            <v>Горизонтальная многозабойная с пилотным стволом</v>
          </cell>
          <cell r="B8" t="str">
            <v>2-я тех. колонна</v>
          </cell>
          <cell r="C8" t="str">
            <v>БС №6</v>
          </cell>
          <cell r="E8" t="str">
            <v>Катионообменная емкость</v>
          </cell>
          <cell r="F8" t="str">
            <v>г/см3</v>
          </cell>
          <cell r="J8">
            <v>558.79999999999995</v>
          </cell>
          <cell r="K8">
            <v>426</v>
          </cell>
          <cell r="P8" t="str">
            <v>Модификатор реологии</v>
          </cell>
          <cell r="Q8" t="str">
            <v>Пеногаситель</v>
          </cell>
        </row>
        <row r="9">
          <cell r="A9" t="str">
            <v>ЗБС</v>
          </cell>
          <cell r="B9" t="str">
            <v>Экспл. колонна</v>
          </cell>
          <cell r="C9" t="str">
            <v>БС №7</v>
          </cell>
          <cell r="E9" t="str">
            <v>Коэффициент трения (КТК-2)</v>
          </cell>
          <cell r="F9" t="str">
            <v>дПа</v>
          </cell>
          <cell r="J9">
            <v>510</v>
          </cell>
          <cell r="K9">
            <v>406.4</v>
          </cell>
          <cell r="P9" t="str">
            <v>Пенообразующий агент</v>
          </cell>
          <cell r="Q9" t="str">
            <v>Понизитель плотности</v>
          </cell>
        </row>
        <row r="10">
          <cell r="A10" t="str">
            <v>Наклонно-направленная с пилотным стволом</v>
          </cell>
          <cell r="B10" t="str">
            <v>Хвостовик</v>
          </cell>
          <cell r="C10" t="str">
            <v>БС №8</v>
          </cell>
          <cell r="E10" t="str">
            <v>Мгновенная фильтрация</v>
          </cell>
          <cell r="F10" t="str">
            <v>кг/м3</v>
          </cell>
          <cell r="J10">
            <v>490</v>
          </cell>
          <cell r="K10">
            <v>339.7</v>
          </cell>
          <cell r="P10" t="str">
            <v>Понизитель активности водной фазы</v>
          </cell>
          <cell r="Q10" t="str">
            <v>Понизитель жесткости (прот. цем.)</v>
          </cell>
        </row>
        <row r="11">
          <cell r="A11" t="str">
            <v>Наклонно-направленная с хвостовиком</v>
          </cell>
          <cell r="B11" t="str">
            <v>Колонна зарезки окна</v>
          </cell>
          <cell r="C11" t="str">
            <v>БС №9</v>
          </cell>
          <cell r="E11" t="str">
            <v>Нефелометрические единицы мутности (NTU)</v>
          </cell>
          <cell r="F11" t="str">
            <v>мг/л</v>
          </cell>
          <cell r="J11">
            <v>469.9</v>
          </cell>
          <cell r="K11">
            <v>324</v>
          </cell>
          <cell r="P11" t="str">
            <v>Понизитель жесткости</v>
          </cell>
          <cell r="Q11" t="str">
            <v>Противоприхватная добавка</v>
          </cell>
        </row>
        <row r="12">
          <cell r="A12" t="str">
            <v>Наклонно-направленная</v>
          </cell>
          <cell r="B12" t="str">
            <v>Пилотный ствол</v>
          </cell>
          <cell r="C12" t="str">
            <v>БС №10</v>
          </cell>
          <cell r="E12" t="str">
            <v>Пластическая вязкость</v>
          </cell>
          <cell r="F12" t="str">
            <v>мл/30 мин</v>
          </cell>
          <cell r="J12">
            <v>457.2</v>
          </cell>
          <cell r="K12">
            <v>244.5</v>
          </cell>
          <cell r="P12" t="str">
            <v>Понизитель фильтрации</v>
          </cell>
          <cell r="Q12" t="str">
            <v>Противосальниковая добавка</v>
          </cell>
        </row>
        <row r="13">
          <cell r="A13" t="str">
            <v>Поисковая</v>
          </cell>
          <cell r="B13" t="str">
            <v>Потайная колонна</v>
          </cell>
          <cell r="C13" t="str">
            <v>БС №11</v>
          </cell>
          <cell r="E13" t="str">
            <v>Плотность</v>
          </cell>
          <cell r="F13" t="str">
            <v>мл/30 сек</v>
          </cell>
          <cell r="J13">
            <v>444.5</v>
          </cell>
          <cell r="K13">
            <v>177.8</v>
          </cell>
          <cell r="P13" t="str">
            <v>Регулятор рН</v>
          </cell>
          <cell r="Q13" t="str">
            <v>Разжижитель</v>
          </cell>
        </row>
        <row r="14">
          <cell r="A14" t="str">
            <v>Разведочная</v>
          </cell>
          <cell r="B14" t="str">
            <v>Заканчивание</v>
          </cell>
          <cell r="C14" t="str">
            <v>БС №12</v>
          </cell>
          <cell r="E14" t="str">
            <v>Показания вискозиметра при 3 об/мин (R3)</v>
          </cell>
          <cell r="F14" t="str">
            <v>мм</v>
          </cell>
          <cell r="J14">
            <v>406.4</v>
          </cell>
          <cell r="K14">
            <v>168</v>
          </cell>
          <cell r="P14" t="str">
            <v>Смазочная добавка</v>
          </cell>
          <cell r="Q14" t="str">
            <v>Разрушитель корки</v>
          </cell>
        </row>
        <row r="15">
          <cell r="B15" t="str">
            <v>Освоение</v>
          </cell>
          <cell r="C15" t="str">
            <v>БС №13</v>
          </cell>
          <cell r="E15" t="str">
            <v>Показания вискозиметра при 6 об/мин (R6)</v>
          </cell>
          <cell r="F15" t="str">
            <v>мПа·с</v>
          </cell>
          <cell r="J15">
            <v>393.7</v>
          </cell>
          <cell r="K15">
            <v>146</v>
          </cell>
          <cell r="P15" t="str">
            <v>Структурообразователь</v>
          </cell>
          <cell r="Q15" t="str">
            <v>Разрушитель эмульсии</v>
          </cell>
        </row>
        <row r="16">
          <cell r="B16" t="str">
            <v>Осветление</v>
          </cell>
          <cell r="C16" t="str">
            <v>БС №14</v>
          </cell>
          <cell r="E16" t="str">
            <v>рН</v>
          </cell>
          <cell r="F16" t="str">
            <v>Ом*м</v>
          </cell>
          <cell r="J16">
            <v>374.6</v>
          </cell>
          <cell r="K16">
            <v>127</v>
          </cell>
          <cell r="P16" t="str">
            <v>Термостабилизатор</v>
          </cell>
          <cell r="Q16" t="str">
            <v>Смазочная добавка (механическая)</v>
          </cell>
        </row>
        <row r="17">
          <cell r="B17" t="str">
            <v>Пачки</v>
          </cell>
          <cell r="C17" t="str">
            <v>БС №15</v>
          </cell>
          <cell r="E17" t="str">
            <v>СНС 10мин</v>
          </cell>
          <cell r="F17" t="str">
            <v>с/кварта</v>
          </cell>
          <cell r="J17">
            <v>311.2</v>
          </cell>
          <cell r="K17">
            <v>114</v>
          </cell>
          <cell r="P17" t="str">
            <v>Углеводородная основа</v>
          </cell>
          <cell r="Q17" t="str">
            <v>Смачивающий агент</v>
          </cell>
        </row>
        <row r="18">
          <cell r="B18" t="str">
            <v>Резервный объем</v>
          </cell>
          <cell r="C18" t="str">
            <v>БС №16</v>
          </cell>
          <cell r="E18" t="str">
            <v>СНС 10сек</v>
          </cell>
          <cell r="F18" t="str">
            <v>с/л</v>
          </cell>
          <cell r="J18">
            <v>295.3</v>
          </cell>
          <cell r="K18">
            <v>102</v>
          </cell>
          <cell r="P18" t="str">
            <v>Утяжелитель</v>
          </cell>
          <cell r="Q18" t="str">
            <v>Термостабилизатор</v>
          </cell>
        </row>
        <row r="19">
          <cell r="C19" t="str">
            <v>БС №17</v>
          </cell>
          <cell r="E19" t="str">
            <v>СНС 30мин</v>
          </cell>
          <cell r="F19" t="str">
            <v>сП</v>
          </cell>
          <cell r="J19">
            <v>222.2</v>
          </cell>
          <cell r="K19">
            <v>73.099999999999994</v>
          </cell>
          <cell r="P19" t="str">
            <v>Утяжелитель/Кольматант</v>
          </cell>
          <cell r="Q19" t="str">
            <v>Флокулянт</v>
          </cell>
        </row>
        <row r="20">
          <cell r="C20" t="str">
            <v>БС №18</v>
          </cell>
          <cell r="E20" t="str">
            <v>Содержание Cl-</v>
          </cell>
          <cell r="F20" t="str">
            <v>фунт/100фут2</v>
          </cell>
          <cell r="J20">
            <v>220.7</v>
          </cell>
          <cell r="P20" t="str">
            <v>Буфер рН</v>
          </cell>
        </row>
        <row r="21">
          <cell r="C21" t="str">
            <v>БС №19</v>
          </cell>
          <cell r="E21" t="str">
            <v>Содержание Cl- водной фазы</v>
          </cell>
          <cell r="J21">
            <v>219.1</v>
          </cell>
          <cell r="P21" t="str">
            <v>Источник Са++</v>
          </cell>
        </row>
        <row r="22">
          <cell r="C22" t="str">
            <v>БС №20</v>
          </cell>
          <cell r="E22" t="str">
            <v>Содержание выбуренной породы</v>
          </cell>
          <cell r="J22">
            <v>215.9</v>
          </cell>
          <cell r="P22" t="str">
            <v>Кольматант/Утяжелитель</v>
          </cell>
        </row>
        <row r="23">
          <cell r="C23" t="str">
            <v>БС №21</v>
          </cell>
          <cell r="E23" t="str">
            <v>Содержание К+</v>
          </cell>
          <cell r="J23">
            <v>165</v>
          </cell>
          <cell r="P23" t="str">
            <v>Эмульгатор</v>
          </cell>
        </row>
        <row r="24">
          <cell r="C24" t="str">
            <v>БС №22</v>
          </cell>
          <cell r="E24" t="str">
            <v>Содержание песка</v>
          </cell>
          <cell r="J24">
            <v>155.6</v>
          </cell>
        </row>
        <row r="25">
          <cell r="C25" t="str">
            <v>БС №23</v>
          </cell>
          <cell r="E25" t="str">
            <v>Содержание СаСО3</v>
          </cell>
          <cell r="J25">
            <v>152.4</v>
          </cell>
        </row>
        <row r="26">
          <cell r="C26" t="str">
            <v>БС №24</v>
          </cell>
          <cell r="E26" t="str">
            <v>Содержание смазки</v>
          </cell>
          <cell r="J26">
            <v>142.9</v>
          </cell>
        </row>
        <row r="27">
          <cell r="C27" t="str">
            <v>БС №25</v>
          </cell>
          <cell r="E27" t="str">
            <v>Содержание твердой фазы</v>
          </cell>
          <cell r="J27">
            <v>126</v>
          </cell>
        </row>
        <row r="28">
          <cell r="C28" t="str">
            <v>БС №26</v>
          </cell>
          <cell r="E28" t="str">
            <v>Соотношение углеводородной/водной фаз</v>
          </cell>
          <cell r="J28">
            <v>123.8</v>
          </cell>
        </row>
        <row r="29">
          <cell r="C29" t="str">
            <v>БС №27</v>
          </cell>
          <cell r="E29" t="str">
            <v>Толщина фильтрационной корки АНИ</v>
          </cell>
          <cell r="J29">
            <v>120.6</v>
          </cell>
        </row>
        <row r="30">
          <cell r="C30" t="str">
            <v>БС №28</v>
          </cell>
          <cell r="E30" t="str">
            <v>Толщина фильтрационной корки ВТВД</v>
          </cell>
        </row>
        <row r="31">
          <cell r="C31" t="str">
            <v>БС №29</v>
          </cell>
          <cell r="E31" t="str">
            <v>Удельное сопротивление</v>
          </cell>
        </row>
        <row r="32">
          <cell r="C32" t="str">
            <v>БС №30</v>
          </cell>
          <cell r="E32" t="str">
            <v>Условная вязкость</v>
          </cell>
        </row>
        <row r="33">
          <cell r="C33" t="str">
            <v>БС №31</v>
          </cell>
          <cell r="E33" t="str">
            <v>Фильтрация АНИ</v>
          </cell>
        </row>
        <row r="34">
          <cell r="C34" t="str">
            <v>БС №32</v>
          </cell>
          <cell r="E34" t="str">
            <v>Фильтрация ВТВД на керамических дисках</v>
          </cell>
        </row>
        <row r="35">
          <cell r="C35" t="str">
            <v>БС №33</v>
          </cell>
          <cell r="E35" t="str">
            <v>Фильтрация ВТВД на фильтровальной бумаге</v>
          </cell>
        </row>
        <row r="36">
          <cell r="C36" t="str">
            <v>БС №34</v>
          </cell>
          <cell r="E36" t="str">
            <v>Щелочность Pf/Mf</v>
          </cell>
        </row>
        <row r="37">
          <cell r="C37" t="str">
            <v>БС №35</v>
          </cell>
          <cell r="E37" t="str">
            <v>Щелочность Pm</v>
          </cell>
        </row>
        <row r="38">
          <cell r="C38" t="str">
            <v>БС №36</v>
          </cell>
          <cell r="E38" t="str">
            <v>Щелочность Pom</v>
          </cell>
        </row>
        <row r="39">
          <cell r="C39" t="str">
            <v>БС №37</v>
          </cell>
          <cell r="E39" t="str">
            <v>Электростабильность</v>
          </cell>
        </row>
        <row r="40">
          <cell r="C40" t="str">
            <v>БС №38</v>
          </cell>
        </row>
        <row r="41">
          <cell r="C41" t="str">
            <v>Алюмокалиевый</v>
          </cell>
        </row>
        <row r="42">
          <cell r="C42" t="str">
            <v>Биополимерный неминерализованный</v>
          </cell>
        </row>
        <row r="43">
          <cell r="C43" t="str">
            <v>Биополимерный ингибированный</v>
          </cell>
        </row>
        <row r="44">
          <cell r="C44" t="str">
            <v>Гелево-эмульсионный</v>
          </cell>
        </row>
        <row r="45">
          <cell r="C45" t="str">
            <v>Глинистый</v>
          </cell>
        </row>
        <row r="46">
          <cell r="C46" t="str">
            <v>Известково-гипсовый</v>
          </cell>
        </row>
        <row r="47">
          <cell r="C47" t="str">
            <v>Ингибированный</v>
          </cell>
        </row>
        <row r="48">
          <cell r="C48" t="str">
            <v>Лигносульфонатный</v>
          </cell>
        </row>
        <row r="49">
          <cell r="C49" t="str">
            <v>Малоглинистый ингибированный</v>
          </cell>
        </row>
        <row r="50">
          <cell r="C50" t="str">
            <v>Полигликолевый</v>
          </cell>
        </row>
        <row r="51">
          <cell r="C51" t="str">
            <v>Полимер-глинистый</v>
          </cell>
        </row>
        <row r="52">
          <cell r="C52" t="str">
            <v>Полимер-глинистый ингибированный</v>
          </cell>
        </row>
        <row r="53">
          <cell r="C53" t="str">
            <v>Полимерный</v>
          </cell>
        </row>
        <row r="54">
          <cell r="C54" t="str">
            <v>Полимерный ингибированный</v>
          </cell>
        </row>
        <row r="55">
          <cell r="C55" t="str">
            <v>Полимерный инкапсулирующий</v>
          </cell>
        </row>
        <row r="56">
          <cell r="C56" t="str">
            <v>РУО</v>
          </cell>
        </row>
        <row r="57">
          <cell r="C57" t="str">
            <v>Сверхтиксотропный</v>
          </cell>
        </row>
        <row r="58">
          <cell r="C58" t="str">
            <v>Силикатный</v>
          </cell>
        </row>
        <row r="59">
          <cell r="C59" t="str">
            <v>Соленасыщенный</v>
          </cell>
        </row>
        <row r="60">
          <cell r="C60" t="str">
            <v>Техвода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60"/>
  <sheetViews>
    <sheetView showZeros="0" tabSelected="1" zoomScale="70" zoomScaleNormal="70" zoomScaleSheetLayoutView="70" zoomScalePageLayoutView="40" workbookViewId="0"/>
  </sheetViews>
  <sheetFormatPr defaultRowHeight="12.75" x14ac:dyDescent="0.2"/>
  <cols>
    <col min="1" max="1" width="9.7109375" style="5" customWidth="1"/>
    <col min="2" max="2" width="20.7109375" style="5" customWidth="1"/>
    <col min="3" max="3" width="40.7109375" style="5" customWidth="1"/>
    <col min="4" max="4" width="42" style="5" customWidth="1"/>
    <col min="5" max="5" width="18" style="5" customWidth="1"/>
    <col min="6" max="8" width="9.7109375" style="5" customWidth="1"/>
    <col min="9" max="17" width="12.7109375" style="5" customWidth="1"/>
    <col min="18" max="18" width="13.140625" style="5" customWidth="1"/>
    <col min="19" max="19" width="13" style="5" customWidth="1"/>
    <col min="20" max="20" width="7.28515625" style="5" customWidth="1"/>
    <col min="21" max="21" width="6.5703125" style="5" customWidth="1"/>
    <col min="22" max="16384" width="9.140625" style="5"/>
  </cols>
  <sheetData>
    <row r="1" spans="1:21" ht="15.95" customHeight="1" x14ac:dyDescent="0.2">
      <c r="A1" s="1"/>
      <c r="B1" s="1"/>
      <c r="C1" s="25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4"/>
      <c r="P1" s="4"/>
      <c r="Q1" s="4"/>
    </row>
    <row r="2" spans="1:21" s="6" customFormat="1" ht="15.75" x14ac:dyDescent="0.2">
      <c r="H2" s="16"/>
      <c r="I2" s="8"/>
      <c r="J2" s="8"/>
      <c r="K2" s="8"/>
      <c r="L2" s="8"/>
      <c r="M2" s="8"/>
      <c r="N2" s="8"/>
      <c r="Q2" s="17"/>
      <c r="U2" s="17" t="s">
        <v>78</v>
      </c>
    </row>
    <row r="3" spans="1:21" s="6" customFormat="1" ht="15.75" x14ac:dyDescent="0.2">
      <c r="H3" s="7"/>
      <c r="I3" s="8"/>
      <c r="J3" s="9"/>
      <c r="K3" s="10"/>
      <c r="L3" s="8"/>
      <c r="M3" s="8"/>
      <c r="N3" s="8"/>
    </row>
    <row r="4" spans="1:21" s="6" customFormat="1" ht="15.75" x14ac:dyDescent="0.2">
      <c r="A4" s="143" t="s">
        <v>68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3"/>
      <c r="U4" s="143"/>
    </row>
    <row r="5" spans="1:21" s="20" customFormat="1" ht="16.5" thickBot="1" x14ac:dyDescent="0.25">
      <c r="A5" s="89"/>
      <c r="B5" s="89"/>
      <c r="C5" s="89"/>
      <c r="D5" s="18"/>
      <c r="E5" s="18"/>
      <c r="F5" s="18"/>
      <c r="G5" s="18"/>
      <c r="H5" s="18"/>
      <c r="I5" s="19"/>
      <c r="J5" s="19"/>
      <c r="K5" s="19"/>
      <c r="L5" s="19"/>
      <c r="M5" s="19"/>
      <c r="N5" s="19"/>
    </row>
    <row r="6" spans="1:21" s="11" customFormat="1" ht="15.95" customHeight="1" thickBot="1" x14ac:dyDescent="0.25">
      <c r="A6" s="108" t="s">
        <v>1</v>
      </c>
      <c r="B6" s="109"/>
      <c r="C6" s="109"/>
      <c r="D6" s="109"/>
      <c r="E6" s="110"/>
      <c r="F6" s="111" t="s">
        <v>2</v>
      </c>
      <c r="G6" s="112"/>
      <c r="H6" s="112"/>
      <c r="I6" s="101">
        <v>1</v>
      </c>
      <c r="J6" s="102"/>
      <c r="K6" s="102"/>
      <c r="L6" s="101">
        <v>2</v>
      </c>
      <c r="M6" s="102"/>
      <c r="N6" s="102"/>
      <c r="O6" s="101">
        <v>3</v>
      </c>
      <c r="P6" s="102"/>
      <c r="Q6" s="103"/>
      <c r="R6" s="72">
        <v>4</v>
      </c>
      <c r="S6" s="73"/>
      <c r="T6" s="73"/>
      <c r="U6" s="74"/>
    </row>
    <row r="7" spans="1:21" s="11" customFormat="1" ht="15.95" customHeight="1" x14ac:dyDescent="0.2">
      <c r="A7" s="96" t="s">
        <v>1</v>
      </c>
      <c r="B7" s="97"/>
      <c r="C7" s="97"/>
      <c r="D7" s="97"/>
      <c r="E7" s="98"/>
      <c r="F7" s="99"/>
      <c r="G7" s="100"/>
      <c r="H7" s="100"/>
      <c r="I7" s="75" t="s">
        <v>70</v>
      </c>
      <c r="J7" s="76"/>
      <c r="K7" s="76"/>
      <c r="L7" s="75" t="s">
        <v>81</v>
      </c>
      <c r="M7" s="76"/>
      <c r="N7" s="76"/>
      <c r="O7" s="75" t="s">
        <v>71</v>
      </c>
      <c r="P7" s="76"/>
      <c r="Q7" s="77"/>
      <c r="R7" s="75" t="s">
        <v>82</v>
      </c>
      <c r="S7" s="76"/>
      <c r="T7" s="76"/>
      <c r="U7" s="77"/>
    </row>
    <row r="8" spans="1:21" s="11" customFormat="1" ht="27.95" customHeight="1" x14ac:dyDescent="0.2">
      <c r="A8" s="90" t="s">
        <v>3</v>
      </c>
      <c r="B8" s="91"/>
      <c r="C8" s="91"/>
      <c r="D8" s="91"/>
      <c r="E8" s="91"/>
      <c r="F8" s="94"/>
      <c r="G8" s="95"/>
      <c r="H8" s="95"/>
      <c r="I8" s="81" t="s">
        <v>72</v>
      </c>
      <c r="J8" s="82"/>
      <c r="K8" s="82"/>
      <c r="L8" s="81" t="s">
        <v>89</v>
      </c>
      <c r="M8" s="82"/>
      <c r="N8" s="82"/>
      <c r="O8" s="81" t="s">
        <v>92</v>
      </c>
      <c r="P8" s="82"/>
      <c r="Q8" s="83"/>
      <c r="R8" s="78" t="s">
        <v>93</v>
      </c>
      <c r="S8" s="79"/>
      <c r="T8" s="79"/>
      <c r="U8" s="80"/>
    </row>
    <row r="9" spans="1:21" s="11" customFormat="1" ht="14.1" customHeight="1" x14ac:dyDescent="0.2">
      <c r="A9" s="90" t="s">
        <v>4</v>
      </c>
      <c r="B9" s="91"/>
      <c r="C9" s="91"/>
      <c r="D9" s="91"/>
      <c r="E9" s="91"/>
      <c r="F9" s="92"/>
      <c r="G9" s="93"/>
      <c r="H9" s="93"/>
      <c r="I9" s="81" t="s">
        <v>73</v>
      </c>
      <c r="J9" s="82"/>
      <c r="K9" s="82"/>
      <c r="L9" s="81" t="s">
        <v>69</v>
      </c>
      <c r="M9" s="82"/>
      <c r="N9" s="83"/>
      <c r="O9" s="81" t="s">
        <v>69</v>
      </c>
      <c r="P9" s="82"/>
      <c r="Q9" s="83"/>
      <c r="R9" s="81" t="s">
        <v>69</v>
      </c>
      <c r="S9" s="82"/>
      <c r="T9" s="82"/>
      <c r="U9" s="83"/>
    </row>
    <row r="10" spans="1:21" s="11" customFormat="1" ht="14.1" customHeight="1" x14ac:dyDescent="0.2">
      <c r="A10" s="104" t="s">
        <v>5</v>
      </c>
      <c r="B10" s="105"/>
      <c r="C10" s="105"/>
      <c r="D10" s="105"/>
      <c r="E10" s="105"/>
      <c r="F10" s="106" t="s">
        <v>6</v>
      </c>
      <c r="G10" s="107"/>
      <c r="H10" s="107"/>
      <c r="I10" s="81" t="s">
        <v>83</v>
      </c>
      <c r="J10" s="82"/>
      <c r="K10" s="82"/>
      <c r="L10" s="81" t="s">
        <v>83</v>
      </c>
      <c r="M10" s="82"/>
      <c r="N10" s="82"/>
      <c r="O10" s="81" t="s">
        <v>83</v>
      </c>
      <c r="P10" s="82"/>
      <c r="Q10" s="83"/>
      <c r="R10" s="84" t="s">
        <v>83</v>
      </c>
      <c r="S10" s="85"/>
      <c r="T10" s="85"/>
      <c r="U10" s="86"/>
    </row>
    <row r="11" spans="1:21" s="11" customFormat="1" ht="14.1" customHeight="1" x14ac:dyDescent="0.2">
      <c r="A11" s="104" t="s">
        <v>7</v>
      </c>
      <c r="B11" s="105"/>
      <c r="C11" s="105"/>
      <c r="D11" s="105"/>
      <c r="E11" s="105"/>
      <c r="F11" s="106" t="s">
        <v>8</v>
      </c>
      <c r="G11" s="107"/>
      <c r="H11" s="107"/>
      <c r="I11" s="81" t="s">
        <v>87</v>
      </c>
      <c r="J11" s="82"/>
      <c r="K11" s="82"/>
      <c r="L11" s="81" t="s">
        <v>90</v>
      </c>
      <c r="M11" s="82"/>
      <c r="N11" s="82"/>
      <c r="O11" s="81" t="s">
        <v>91</v>
      </c>
      <c r="P11" s="82"/>
      <c r="Q11" s="83"/>
      <c r="R11" s="84" t="s">
        <v>84</v>
      </c>
      <c r="S11" s="85"/>
      <c r="T11" s="85"/>
      <c r="U11" s="86"/>
    </row>
    <row r="12" spans="1:21" s="11" customFormat="1" ht="14.1" customHeight="1" x14ac:dyDescent="0.2">
      <c r="A12" s="104" t="s">
        <v>9</v>
      </c>
      <c r="B12" s="105"/>
      <c r="C12" s="105"/>
      <c r="D12" s="105"/>
      <c r="E12" s="105"/>
      <c r="F12" s="106" t="s">
        <v>10</v>
      </c>
      <c r="G12" s="107"/>
      <c r="H12" s="107"/>
      <c r="I12" s="28"/>
      <c r="J12" s="12" t="s">
        <v>11</v>
      </c>
      <c r="K12" s="21">
        <v>560</v>
      </c>
      <c r="L12" s="28">
        <v>560</v>
      </c>
      <c r="M12" s="12" t="s">
        <v>11</v>
      </c>
      <c r="N12" s="21">
        <v>1800</v>
      </c>
      <c r="O12" s="28">
        <v>1800</v>
      </c>
      <c r="P12" s="12" t="s">
        <v>11</v>
      </c>
      <c r="Q12" s="31">
        <v>2910</v>
      </c>
      <c r="R12" s="33">
        <v>2910</v>
      </c>
      <c r="S12" s="12" t="s">
        <v>11</v>
      </c>
      <c r="T12" s="87">
        <v>3250</v>
      </c>
      <c r="U12" s="88"/>
    </row>
    <row r="13" spans="1:21" s="11" customFormat="1" ht="14.1" customHeight="1" x14ac:dyDescent="0.2">
      <c r="A13" s="104" t="s">
        <v>12</v>
      </c>
      <c r="B13" s="105"/>
      <c r="C13" s="105"/>
      <c r="D13" s="105"/>
      <c r="E13" s="105"/>
      <c r="F13" s="106" t="s">
        <v>13</v>
      </c>
      <c r="G13" s="107"/>
      <c r="H13" s="107"/>
      <c r="I13" s="81">
        <v>393.7</v>
      </c>
      <c r="J13" s="82"/>
      <c r="K13" s="82"/>
      <c r="L13" s="81">
        <v>295.3</v>
      </c>
      <c r="M13" s="82"/>
      <c r="N13" s="82"/>
      <c r="O13" s="81">
        <v>220.7</v>
      </c>
      <c r="P13" s="82"/>
      <c r="Q13" s="83"/>
      <c r="R13" s="78">
        <v>152.4</v>
      </c>
      <c r="S13" s="79"/>
      <c r="T13" s="79"/>
      <c r="U13" s="80"/>
    </row>
    <row r="14" spans="1:21" s="11" customFormat="1" ht="14.1" customHeight="1" x14ac:dyDescent="0.2">
      <c r="A14" s="104" t="s">
        <v>14</v>
      </c>
      <c r="B14" s="105"/>
      <c r="C14" s="105"/>
      <c r="D14" s="105"/>
      <c r="E14" s="105"/>
      <c r="F14" s="106"/>
      <c r="G14" s="107"/>
      <c r="H14" s="107"/>
      <c r="I14" s="81">
        <v>1.6</v>
      </c>
      <c r="J14" s="82"/>
      <c r="K14" s="82"/>
      <c r="L14" s="81">
        <v>1.2</v>
      </c>
      <c r="M14" s="82"/>
      <c r="N14" s="82"/>
      <c r="O14" s="81">
        <v>1.1499999999999999</v>
      </c>
      <c r="P14" s="82"/>
      <c r="Q14" s="83"/>
      <c r="R14" s="84">
        <v>1.1000000000000001</v>
      </c>
      <c r="S14" s="85"/>
      <c r="T14" s="85"/>
      <c r="U14" s="86"/>
    </row>
    <row r="15" spans="1:21" s="11" customFormat="1" ht="13.5" customHeight="1" x14ac:dyDescent="0.2">
      <c r="A15" s="104" t="s">
        <v>15</v>
      </c>
      <c r="B15" s="105"/>
      <c r="C15" s="105"/>
      <c r="D15" s="105"/>
      <c r="E15" s="105"/>
      <c r="F15" s="106" t="s">
        <v>13</v>
      </c>
      <c r="G15" s="107"/>
      <c r="H15" s="107"/>
      <c r="I15" s="81">
        <v>324</v>
      </c>
      <c r="J15" s="82"/>
      <c r="K15" s="82"/>
      <c r="L15" s="81">
        <v>245</v>
      </c>
      <c r="M15" s="82"/>
      <c r="N15" s="82"/>
      <c r="O15" s="81">
        <v>178</v>
      </c>
      <c r="P15" s="82"/>
      <c r="Q15" s="83"/>
      <c r="R15" s="60">
        <v>114.3</v>
      </c>
      <c r="S15" s="61"/>
      <c r="T15" s="61"/>
      <c r="U15" s="62"/>
    </row>
    <row r="16" spans="1:21" s="11" customFormat="1" ht="13.5" customHeight="1" x14ac:dyDescent="0.2">
      <c r="A16" s="104" t="s">
        <v>16</v>
      </c>
      <c r="B16" s="105"/>
      <c r="C16" s="105"/>
      <c r="D16" s="105"/>
      <c r="E16" s="105"/>
      <c r="F16" s="106" t="s">
        <v>13</v>
      </c>
      <c r="G16" s="107"/>
      <c r="H16" s="107"/>
      <c r="I16" s="81">
        <v>7.9</v>
      </c>
      <c r="J16" s="82"/>
      <c r="K16" s="82"/>
      <c r="L16" s="113">
        <v>9.1999999999999993</v>
      </c>
      <c r="M16" s="114"/>
      <c r="N16" s="114"/>
      <c r="O16" s="81">
        <v>9.1999999999999993</v>
      </c>
      <c r="P16" s="82"/>
      <c r="Q16" s="83"/>
      <c r="R16" s="63">
        <v>8.6</v>
      </c>
      <c r="S16" s="64"/>
      <c r="T16" s="64"/>
      <c r="U16" s="65"/>
    </row>
    <row r="17" spans="1:22" s="11" customFormat="1" ht="14.1" hidden="1" customHeight="1" x14ac:dyDescent="0.2">
      <c r="A17" s="104" t="s">
        <v>17</v>
      </c>
      <c r="B17" s="105"/>
      <c r="C17" s="105"/>
      <c r="D17" s="105"/>
      <c r="E17" s="105"/>
      <c r="F17" s="106" t="s">
        <v>18</v>
      </c>
      <c r="G17" s="107"/>
      <c r="H17" s="107"/>
      <c r="I17" s="81">
        <v>75</v>
      </c>
      <c r="J17" s="82"/>
      <c r="K17" s="82"/>
      <c r="L17" s="81">
        <v>75</v>
      </c>
      <c r="M17" s="82"/>
      <c r="N17" s="82"/>
      <c r="O17" s="81">
        <v>83.4</v>
      </c>
      <c r="P17" s="82"/>
      <c r="Q17" s="83"/>
      <c r="R17" s="66"/>
      <c r="S17" s="67"/>
      <c r="T17" s="67"/>
      <c r="U17" s="68"/>
    </row>
    <row r="18" spans="1:22" s="11" customFormat="1" ht="14.1" hidden="1" customHeight="1" x14ac:dyDescent="0.2">
      <c r="A18" s="104" t="s">
        <v>19</v>
      </c>
      <c r="B18" s="105"/>
      <c r="C18" s="105"/>
      <c r="D18" s="105"/>
      <c r="E18" s="105"/>
      <c r="F18" s="106" t="s">
        <v>20</v>
      </c>
      <c r="G18" s="107"/>
      <c r="H18" s="107"/>
      <c r="I18" s="81">
        <v>1</v>
      </c>
      <c r="J18" s="82"/>
      <c r="K18" s="82"/>
      <c r="L18" s="81">
        <v>1</v>
      </c>
      <c r="M18" s="82"/>
      <c r="N18" s="82"/>
      <c r="O18" s="81">
        <v>1.25</v>
      </c>
      <c r="P18" s="82"/>
      <c r="Q18" s="83"/>
      <c r="R18" s="49" t="e">
        <f>#REF!</f>
        <v>#REF!</v>
      </c>
      <c r="S18" s="50"/>
      <c r="T18" s="50"/>
      <c r="U18" s="51"/>
    </row>
    <row r="19" spans="1:22" s="11" customFormat="1" ht="14.1" hidden="1" customHeight="1" x14ac:dyDescent="0.2">
      <c r="A19" s="104" t="s">
        <v>21</v>
      </c>
      <c r="B19" s="105"/>
      <c r="C19" s="105"/>
      <c r="D19" s="105"/>
      <c r="E19" s="105"/>
      <c r="F19" s="106" t="s">
        <v>22</v>
      </c>
      <c r="G19" s="107"/>
      <c r="H19" s="107"/>
      <c r="I19" s="115">
        <v>169.95530008872001</v>
      </c>
      <c r="J19" s="116"/>
      <c r="K19" s="116"/>
      <c r="L19" s="115">
        <v>169.95530008872001</v>
      </c>
      <c r="M19" s="116"/>
      <c r="N19" s="116"/>
      <c r="O19" s="115">
        <v>115.03942795504575</v>
      </c>
      <c r="P19" s="116"/>
      <c r="Q19" s="117"/>
      <c r="R19" s="69" t="e">
        <f>#REF!</f>
        <v>#REF!</v>
      </c>
      <c r="S19" s="70"/>
      <c r="T19" s="70"/>
      <c r="U19" s="71"/>
    </row>
    <row r="20" spans="1:22" s="11" customFormat="1" ht="14.1" hidden="1" customHeight="1" x14ac:dyDescent="0.2">
      <c r="A20" s="104" t="s">
        <v>23</v>
      </c>
      <c r="B20" s="105"/>
      <c r="C20" s="105"/>
      <c r="D20" s="105"/>
      <c r="E20" s="105"/>
      <c r="F20" s="106" t="s">
        <v>22</v>
      </c>
      <c r="G20" s="107"/>
      <c r="H20" s="107"/>
      <c r="I20" s="115">
        <v>28.793752245282061</v>
      </c>
      <c r="J20" s="116"/>
      <c r="K20" s="116"/>
      <c r="L20" s="115">
        <v>28.793752245282061</v>
      </c>
      <c r="M20" s="116"/>
      <c r="N20" s="116"/>
      <c r="O20" s="115">
        <v>30.784717739938667</v>
      </c>
      <c r="P20" s="116"/>
      <c r="Q20" s="117"/>
      <c r="R20" s="49" t="e">
        <f>IF(R12="",0,0.785*(R13/1000)^2*(T12-R12)*R14*(R18/100)*R19*1.2)</f>
        <v>#REF!</v>
      </c>
      <c r="S20" s="50"/>
      <c r="T20" s="50"/>
      <c r="U20" s="51"/>
    </row>
    <row r="21" spans="1:22" s="11" customFormat="1" ht="14.1" hidden="1" customHeight="1" x14ac:dyDescent="0.2">
      <c r="A21" s="104" t="s">
        <v>24</v>
      </c>
      <c r="B21" s="105"/>
      <c r="C21" s="105"/>
      <c r="D21" s="105"/>
      <c r="E21" s="105"/>
      <c r="F21" s="106" t="s">
        <v>22</v>
      </c>
      <c r="G21" s="107"/>
      <c r="H21" s="107"/>
      <c r="I21" s="115">
        <v>56.651766696240003</v>
      </c>
      <c r="J21" s="116"/>
      <c r="K21" s="116"/>
      <c r="L21" s="115">
        <v>56.651766696240003</v>
      </c>
      <c r="M21" s="116"/>
      <c r="N21" s="116"/>
      <c r="O21" s="115">
        <v>18.318028815863393</v>
      </c>
      <c r="P21" s="116"/>
      <c r="Q21" s="117"/>
      <c r="R21" s="49">
        <f>IF(R12="",0,PI()*R13*(T12-R12)*0.000024)</f>
        <v>3.9068343585218099</v>
      </c>
      <c r="S21" s="50"/>
      <c r="T21" s="50"/>
      <c r="U21" s="51"/>
    </row>
    <row r="22" spans="1:22" s="11" customFormat="1" ht="14.1" hidden="1" customHeight="1" x14ac:dyDescent="0.2">
      <c r="A22" s="104" t="s">
        <v>25</v>
      </c>
      <c r="B22" s="105"/>
      <c r="C22" s="105"/>
      <c r="D22" s="105"/>
      <c r="E22" s="105"/>
      <c r="F22" s="106" t="s">
        <v>22</v>
      </c>
      <c r="G22" s="107"/>
      <c r="H22" s="107"/>
      <c r="I22" s="115">
        <v>3.9587549999999991</v>
      </c>
      <c r="J22" s="116"/>
      <c r="K22" s="116"/>
      <c r="L22" s="115">
        <v>3.9587549999999991</v>
      </c>
      <c r="M22" s="116"/>
      <c r="N22" s="116"/>
      <c r="O22" s="115">
        <v>0</v>
      </c>
      <c r="P22" s="116"/>
      <c r="Q22" s="117"/>
      <c r="R22" s="49" t="e">
        <f>IF(R12="",0,0.785*(R13/1000)^2*(T12-R12)*R14*1.2*(100-R18)/100)</f>
        <v>#REF!</v>
      </c>
      <c r="S22" s="50"/>
      <c r="T22" s="50"/>
      <c r="U22" s="51"/>
    </row>
    <row r="23" spans="1:22" s="11" customFormat="1" ht="14.1" hidden="1" customHeight="1" x14ac:dyDescent="0.2">
      <c r="A23" s="104" t="s">
        <v>26</v>
      </c>
      <c r="B23" s="105"/>
      <c r="C23" s="105"/>
      <c r="D23" s="105"/>
      <c r="E23" s="105"/>
      <c r="F23" s="106" t="s">
        <v>22</v>
      </c>
      <c r="G23" s="107"/>
      <c r="H23" s="107"/>
      <c r="I23" s="115">
        <v>188.83922232080002</v>
      </c>
      <c r="J23" s="116"/>
      <c r="K23" s="116"/>
      <c r="L23" s="115">
        <v>188.83922232080002</v>
      </c>
      <c r="M23" s="116"/>
      <c r="N23" s="116"/>
      <c r="O23" s="115">
        <v>91.957975983249995</v>
      </c>
      <c r="P23" s="116"/>
      <c r="Q23" s="117"/>
      <c r="R23" s="49">
        <f>IF(T12&gt;0,N25,0)</f>
        <v>0</v>
      </c>
      <c r="S23" s="50"/>
      <c r="T23" s="50"/>
      <c r="U23" s="51"/>
    </row>
    <row r="24" spans="1:22" s="11" customFormat="1" ht="14.1" hidden="1" customHeight="1" x14ac:dyDescent="0.2">
      <c r="A24" s="104" t="s">
        <v>27</v>
      </c>
      <c r="B24" s="105"/>
      <c r="C24" s="105"/>
      <c r="D24" s="105"/>
      <c r="E24" s="105"/>
      <c r="F24" s="106" t="s">
        <v>22</v>
      </c>
      <c r="G24" s="107"/>
      <c r="H24" s="107"/>
      <c r="I24" s="115">
        <v>73.024625</v>
      </c>
      <c r="J24" s="116"/>
      <c r="K24" s="116"/>
      <c r="L24" s="115">
        <v>73.024625</v>
      </c>
      <c r="M24" s="116"/>
      <c r="N24" s="116"/>
      <c r="O24" s="115">
        <v>75.793137880000018</v>
      </c>
      <c r="P24" s="116"/>
      <c r="Q24" s="117"/>
      <c r="R24" s="49">
        <f>IF(R12="",0,0.785*(R13/1000)^2*(T12-R12)*R14)</f>
        <v>6.818850878400001</v>
      </c>
      <c r="S24" s="50"/>
      <c r="T24" s="50"/>
      <c r="U24" s="51"/>
    </row>
    <row r="25" spans="1:22" s="11" customFormat="1" ht="15" customHeight="1" x14ac:dyDescent="0.2">
      <c r="A25" s="104" t="s">
        <v>88</v>
      </c>
      <c r="B25" s="105"/>
      <c r="C25" s="105"/>
      <c r="D25" s="105"/>
      <c r="E25" s="105"/>
      <c r="F25" s="106" t="s">
        <v>22</v>
      </c>
      <c r="G25" s="107"/>
      <c r="H25" s="107"/>
      <c r="I25" s="49" t="s">
        <v>11</v>
      </c>
      <c r="J25" s="50"/>
      <c r="K25" s="50"/>
      <c r="L25" s="49" t="s">
        <v>11</v>
      </c>
      <c r="M25" s="50"/>
      <c r="N25" s="50"/>
      <c r="O25" s="49" t="s">
        <v>11</v>
      </c>
      <c r="P25" s="50"/>
      <c r="Q25" s="50"/>
      <c r="R25" s="49" t="s">
        <v>11</v>
      </c>
      <c r="S25" s="50"/>
      <c r="T25" s="50"/>
      <c r="U25" s="51"/>
    </row>
    <row r="26" spans="1:22" s="11" customFormat="1" ht="14.1" customHeight="1" x14ac:dyDescent="0.2">
      <c r="A26" s="104" t="s">
        <v>28</v>
      </c>
      <c r="B26" s="105"/>
      <c r="C26" s="105"/>
      <c r="D26" s="105"/>
      <c r="E26" s="105"/>
      <c r="F26" s="106" t="s">
        <v>22</v>
      </c>
      <c r="G26" s="107"/>
      <c r="H26" s="107"/>
      <c r="I26" s="49">
        <v>80</v>
      </c>
      <c r="J26" s="50"/>
      <c r="K26" s="50"/>
      <c r="L26" s="49">
        <v>80</v>
      </c>
      <c r="M26" s="50"/>
      <c r="N26" s="50"/>
      <c r="O26" s="49">
        <v>80</v>
      </c>
      <c r="P26" s="50"/>
      <c r="Q26" s="51"/>
      <c r="R26" s="49">
        <v>60</v>
      </c>
      <c r="S26" s="50"/>
      <c r="T26" s="50"/>
      <c r="U26" s="51"/>
    </row>
    <row r="27" spans="1:22" s="11" customFormat="1" ht="14.1" customHeight="1" x14ac:dyDescent="0.2">
      <c r="A27" s="104" t="s">
        <v>79</v>
      </c>
      <c r="B27" s="105"/>
      <c r="C27" s="105"/>
      <c r="D27" s="105"/>
      <c r="E27" s="105"/>
      <c r="F27" s="106" t="s">
        <v>22</v>
      </c>
      <c r="G27" s="107"/>
      <c r="H27" s="107"/>
      <c r="I27" s="49" t="s">
        <v>11</v>
      </c>
      <c r="J27" s="50"/>
      <c r="K27" s="50"/>
      <c r="L27" s="49">
        <v>80</v>
      </c>
      <c r="M27" s="50"/>
      <c r="N27" s="50"/>
      <c r="O27" s="49" t="s">
        <v>11</v>
      </c>
      <c r="P27" s="50"/>
      <c r="Q27" s="50"/>
      <c r="R27" s="49" t="s">
        <v>11</v>
      </c>
      <c r="S27" s="50"/>
      <c r="T27" s="50"/>
      <c r="U27" s="51"/>
    </row>
    <row r="28" spans="1:22" s="11" customFormat="1" ht="14.1" customHeight="1" x14ac:dyDescent="0.2">
      <c r="A28" s="104" t="s">
        <v>29</v>
      </c>
      <c r="B28" s="105"/>
      <c r="C28" s="105"/>
      <c r="D28" s="105"/>
      <c r="E28" s="105"/>
      <c r="F28" s="106" t="s">
        <v>76</v>
      </c>
      <c r="G28" s="107"/>
      <c r="H28" s="107"/>
      <c r="I28" s="49">
        <v>245</v>
      </c>
      <c r="J28" s="50"/>
      <c r="K28" s="50"/>
      <c r="L28" s="49">
        <v>232</v>
      </c>
      <c r="M28" s="50"/>
      <c r="N28" s="50"/>
      <c r="O28" s="49">
        <v>250</v>
      </c>
      <c r="P28" s="50"/>
      <c r="Q28" s="51"/>
      <c r="R28" s="49">
        <v>134</v>
      </c>
      <c r="S28" s="50"/>
      <c r="T28" s="50"/>
      <c r="U28" s="51"/>
    </row>
    <row r="29" spans="1:22" s="11" customFormat="1" ht="14.1" customHeight="1" thickBot="1" x14ac:dyDescent="0.25">
      <c r="A29" s="122" t="s">
        <v>30</v>
      </c>
      <c r="B29" s="123"/>
      <c r="C29" s="123"/>
      <c r="D29" s="123"/>
      <c r="E29" s="124"/>
      <c r="F29" s="125" t="s">
        <v>77</v>
      </c>
      <c r="G29" s="126"/>
      <c r="H29" s="126"/>
      <c r="I29" s="52">
        <v>0.29399999999999998</v>
      </c>
      <c r="J29" s="53"/>
      <c r="K29" s="127"/>
      <c r="L29" s="52">
        <v>0.154</v>
      </c>
      <c r="M29" s="53"/>
      <c r="N29" s="127"/>
      <c r="O29" s="52">
        <v>8.6999999999999994E-2</v>
      </c>
      <c r="P29" s="53"/>
      <c r="Q29" s="127"/>
      <c r="R29" s="52">
        <v>4.5999999999999999E-2</v>
      </c>
      <c r="S29" s="53"/>
      <c r="T29" s="53"/>
      <c r="U29" s="53"/>
      <c r="V29" s="36"/>
    </row>
    <row r="30" spans="1:22" s="11" customFormat="1" ht="15.95" customHeight="1" thickBot="1" x14ac:dyDescent="0.25">
      <c r="A30" s="111" t="s">
        <v>31</v>
      </c>
      <c r="B30" s="112"/>
      <c r="C30" s="112"/>
      <c r="D30" s="112"/>
      <c r="E30" s="112"/>
      <c r="F30" s="111" t="s">
        <v>2</v>
      </c>
      <c r="G30" s="112"/>
      <c r="H30" s="112"/>
      <c r="I30" s="111"/>
      <c r="J30" s="112"/>
      <c r="K30" s="112"/>
      <c r="L30" s="112"/>
      <c r="M30" s="112"/>
      <c r="N30" s="112"/>
      <c r="O30" s="111"/>
      <c r="P30" s="112"/>
      <c r="Q30" s="132"/>
      <c r="R30" s="57"/>
      <c r="S30" s="58"/>
      <c r="T30" s="58"/>
      <c r="U30" s="59"/>
    </row>
    <row r="31" spans="1:22" s="11" customFormat="1" ht="14.1" customHeight="1" x14ac:dyDescent="0.2">
      <c r="A31" s="128" t="s">
        <v>32</v>
      </c>
      <c r="B31" s="129"/>
      <c r="C31" s="129"/>
      <c r="D31" s="129"/>
      <c r="E31" s="130"/>
      <c r="F31" s="26" t="s">
        <v>33</v>
      </c>
      <c r="G31" s="131" t="s">
        <v>74</v>
      </c>
      <c r="H31" s="100"/>
      <c r="I31" s="26">
        <v>1.1299999999999999</v>
      </c>
      <c r="J31" s="29" t="s">
        <v>11</v>
      </c>
      <c r="K31" s="22">
        <v>1.19</v>
      </c>
      <c r="L31" s="26">
        <v>1.1299999999999999</v>
      </c>
      <c r="M31" s="29" t="s">
        <v>11</v>
      </c>
      <c r="N31" s="22">
        <v>1.19</v>
      </c>
      <c r="O31" s="26">
        <v>1.21</v>
      </c>
      <c r="P31" s="29" t="s">
        <v>11</v>
      </c>
      <c r="Q31" s="30">
        <v>1.27</v>
      </c>
      <c r="R31" s="37">
        <v>1.6</v>
      </c>
      <c r="S31" s="38" t="s">
        <v>11</v>
      </c>
      <c r="T31" s="54">
        <v>1.66</v>
      </c>
      <c r="U31" s="55"/>
    </row>
    <row r="32" spans="1:22" s="11" customFormat="1" ht="13.5" customHeight="1" x14ac:dyDescent="0.2">
      <c r="A32" s="118" t="s">
        <v>34</v>
      </c>
      <c r="B32" s="119"/>
      <c r="C32" s="119"/>
      <c r="D32" s="119"/>
      <c r="E32" s="120"/>
      <c r="F32" s="13" t="s">
        <v>33</v>
      </c>
      <c r="G32" s="121" t="s">
        <v>35</v>
      </c>
      <c r="H32" s="82"/>
      <c r="I32" s="27">
        <v>100</v>
      </c>
      <c r="J32" s="14" t="s">
        <v>11</v>
      </c>
      <c r="K32" s="21">
        <v>150</v>
      </c>
      <c r="L32" s="27">
        <v>40</v>
      </c>
      <c r="M32" s="14" t="s">
        <v>11</v>
      </c>
      <c r="N32" s="21">
        <v>60</v>
      </c>
      <c r="O32" s="27">
        <v>45</v>
      </c>
      <c r="P32" s="14" t="s">
        <v>11</v>
      </c>
      <c r="Q32" s="31">
        <v>65</v>
      </c>
      <c r="R32" s="39">
        <v>55</v>
      </c>
      <c r="S32" s="14" t="s">
        <v>11</v>
      </c>
      <c r="T32" s="56">
        <v>80</v>
      </c>
      <c r="U32" s="48"/>
    </row>
    <row r="33" spans="1:21" s="11" customFormat="1" ht="13.5" customHeight="1" x14ac:dyDescent="0.2">
      <c r="A33" s="118" t="s">
        <v>36</v>
      </c>
      <c r="B33" s="119"/>
      <c r="C33" s="119"/>
      <c r="D33" s="119"/>
      <c r="E33" s="120"/>
      <c r="F33" s="13" t="s">
        <v>33</v>
      </c>
      <c r="G33" s="121" t="s">
        <v>37</v>
      </c>
      <c r="H33" s="82"/>
      <c r="I33" s="14" t="s">
        <v>11</v>
      </c>
      <c r="J33" s="14" t="s">
        <v>11</v>
      </c>
      <c r="K33" s="14" t="s">
        <v>11</v>
      </c>
      <c r="L33" s="27"/>
      <c r="M33" s="14" t="s">
        <v>11</v>
      </c>
      <c r="N33" s="21">
        <v>20</v>
      </c>
      <c r="O33" s="27"/>
      <c r="P33" s="14" t="s">
        <v>11</v>
      </c>
      <c r="Q33" s="31">
        <v>30</v>
      </c>
      <c r="R33" s="39" t="s">
        <v>11</v>
      </c>
      <c r="S33" s="14" t="s">
        <v>11</v>
      </c>
      <c r="T33" s="56">
        <v>40</v>
      </c>
      <c r="U33" s="48"/>
    </row>
    <row r="34" spans="1:21" s="11" customFormat="1" ht="13.5" customHeight="1" x14ac:dyDescent="0.2">
      <c r="A34" s="118" t="s">
        <v>38</v>
      </c>
      <c r="B34" s="119"/>
      <c r="C34" s="119"/>
      <c r="D34" s="119"/>
      <c r="E34" s="120"/>
      <c r="F34" s="13" t="s">
        <v>33</v>
      </c>
      <c r="G34" s="121" t="s">
        <v>75</v>
      </c>
      <c r="H34" s="82"/>
      <c r="I34" s="27">
        <v>20</v>
      </c>
      <c r="J34" s="14" t="s">
        <v>11</v>
      </c>
      <c r="K34" s="21">
        <v>35</v>
      </c>
      <c r="L34" s="27">
        <v>13</v>
      </c>
      <c r="M34" s="14" t="s">
        <v>11</v>
      </c>
      <c r="N34" s="21">
        <v>25</v>
      </c>
      <c r="O34" s="27">
        <v>13</v>
      </c>
      <c r="P34" s="14" t="s">
        <v>11</v>
      </c>
      <c r="Q34" s="31">
        <v>25</v>
      </c>
      <c r="R34" s="39">
        <v>12</v>
      </c>
      <c r="S34" s="14" t="s">
        <v>11</v>
      </c>
      <c r="T34" s="56">
        <v>35</v>
      </c>
      <c r="U34" s="48"/>
    </row>
    <row r="35" spans="1:21" s="11" customFormat="1" ht="13.5" customHeight="1" x14ac:dyDescent="0.2">
      <c r="A35" s="118" t="s">
        <v>39</v>
      </c>
      <c r="B35" s="119"/>
      <c r="C35" s="119"/>
      <c r="D35" s="119"/>
      <c r="E35" s="120"/>
      <c r="F35" s="13" t="s">
        <v>33</v>
      </c>
      <c r="G35" s="121" t="s">
        <v>75</v>
      </c>
      <c r="H35" s="82"/>
      <c r="I35" s="27">
        <v>5</v>
      </c>
      <c r="J35" s="14" t="s">
        <v>11</v>
      </c>
      <c r="K35" s="21">
        <v>20</v>
      </c>
      <c r="L35" s="27">
        <v>5</v>
      </c>
      <c r="M35" s="14" t="s">
        <v>11</v>
      </c>
      <c r="N35" s="21">
        <v>12</v>
      </c>
      <c r="O35" s="27">
        <v>5</v>
      </c>
      <c r="P35" s="14" t="s">
        <v>11</v>
      </c>
      <c r="Q35" s="31">
        <v>15</v>
      </c>
      <c r="R35" s="39">
        <v>8</v>
      </c>
      <c r="S35" s="14" t="s">
        <v>11</v>
      </c>
      <c r="T35" s="56">
        <v>16</v>
      </c>
      <c r="U35" s="48"/>
    </row>
    <row r="36" spans="1:21" s="11" customFormat="1" ht="14.1" customHeight="1" x14ac:dyDescent="0.2">
      <c r="A36" s="118" t="s">
        <v>40</v>
      </c>
      <c r="B36" s="119"/>
      <c r="C36" s="119"/>
      <c r="D36" s="119"/>
      <c r="E36" s="120"/>
      <c r="F36" s="13" t="s">
        <v>33</v>
      </c>
      <c r="G36" s="121" t="s">
        <v>75</v>
      </c>
      <c r="H36" s="82"/>
      <c r="I36" s="27">
        <v>7</v>
      </c>
      <c r="J36" s="14" t="s">
        <v>11</v>
      </c>
      <c r="K36" s="21">
        <v>30</v>
      </c>
      <c r="L36" s="27">
        <v>7</v>
      </c>
      <c r="M36" s="14" t="s">
        <v>11</v>
      </c>
      <c r="N36" s="21">
        <v>20</v>
      </c>
      <c r="O36" s="27">
        <v>7</v>
      </c>
      <c r="P36" s="14" t="s">
        <v>11</v>
      </c>
      <c r="Q36" s="31">
        <v>25</v>
      </c>
      <c r="R36" s="39">
        <v>15</v>
      </c>
      <c r="S36" s="14" t="s">
        <v>11</v>
      </c>
      <c r="T36" s="56">
        <v>32</v>
      </c>
      <c r="U36" s="48"/>
    </row>
    <row r="37" spans="1:21" s="11" customFormat="1" ht="14.1" customHeight="1" x14ac:dyDescent="0.2">
      <c r="A37" s="118" t="s">
        <v>41</v>
      </c>
      <c r="B37" s="119"/>
      <c r="C37" s="119"/>
      <c r="D37" s="119"/>
      <c r="E37" s="120"/>
      <c r="F37" s="13" t="s">
        <v>33</v>
      </c>
      <c r="G37" s="121" t="s">
        <v>75</v>
      </c>
      <c r="H37" s="82"/>
      <c r="I37" s="27" t="s">
        <v>0</v>
      </c>
      <c r="J37" s="14" t="s">
        <v>11</v>
      </c>
      <c r="K37" s="21" t="s">
        <v>0</v>
      </c>
      <c r="L37" s="27" t="s">
        <v>0</v>
      </c>
      <c r="M37" s="14" t="s">
        <v>11</v>
      </c>
      <c r="N37" s="21" t="s">
        <v>0</v>
      </c>
      <c r="O37" s="27" t="s">
        <v>0</v>
      </c>
      <c r="P37" s="14" t="s">
        <v>11</v>
      </c>
      <c r="Q37" s="31" t="s">
        <v>0</v>
      </c>
      <c r="R37" s="39" t="s">
        <v>11</v>
      </c>
      <c r="S37" s="14" t="s">
        <v>11</v>
      </c>
      <c r="T37" s="56" t="s">
        <v>11</v>
      </c>
      <c r="U37" s="48"/>
    </row>
    <row r="38" spans="1:21" s="11" customFormat="1" ht="14.1" customHeight="1" x14ac:dyDescent="0.2">
      <c r="A38" s="118" t="s">
        <v>42</v>
      </c>
      <c r="B38" s="119"/>
      <c r="C38" s="119"/>
      <c r="D38" s="119"/>
      <c r="E38" s="120"/>
      <c r="F38" s="13" t="s">
        <v>33</v>
      </c>
      <c r="G38" s="121" t="s">
        <v>43</v>
      </c>
      <c r="H38" s="82"/>
      <c r="I38" s="27">
        <v>8</v>
      </c>
      <c r="J38" s="14" t="s">
        <v>11</v>
      </c>
      <c r="K38" s="21">
        <v>9</v>
      </c>
      <c r="L38" s="27">
        <v>9</v>
      </c>
      <c r="M38" s="14" t="s">
        <v>11</v>
      </c>
      <c r="N38" s="21">
        <v>10</v>
      </c>
      <c r="O38" s="27">
        <v>9</v>
      </c>
      <c r="P38" s="14" t="s">
        <v>11</v>
      </c>
      <c r="Q38" s="31">
        <v>10</v>
      </c>
      <c r="R38" s="39">
        <v>10</v>
      </c>
      <c r="S38" s="14" t="s">
        <v>11</v>
      </c>
      <c r="T38" s="56">
        <v>11</v>
      </c>
      <c r="U38" s="48"/>
    </row>
    <row r="39" spans="1:21" s="11" customFormat="1" ht="14.1" customHeight="1" x14ac:dyDescent="0.2">
      <c r="A39" s="118" t="s">
        <v>44</v>
      </c>
      <c r="B39" s="119"/>
      <c r="C39" s="119"/>
      <c r="D39" s="119"/>
      <c r="E39" s="120"/>
      <c r="F39" s="13" t="s">
        <v>33</v>
      </c>
      <c r="G39" s="121" t="s">
        <v>43</v>
      </c>
      <c r="H39" s="82"/>
      <c r="I39" s="27" t="s">
        <v>0</v>
      </c>
      <c r="J39" s="14" t="s">
        <v>11</v>
      </c>
      <c r="K39" s="21" t="s">
        <v>0</v>
      </c>
      <c r="L39" s="27" t="s">
        <v>0</v>
      </c>
      <c r="M39" s="14" t="s">
        <v>11</v>
      </c>
      <c r="N39" s="21" t="s">
        <v>0</v>
      </c>
      <c r="O39" s="27" t="s">
        <v>0</v>
      </c>
      <c r="P39" s="14" t="s">
        <v>11</v>
      </c>
      <c r="Q39" s="31" t="s">
        <v>0</v>
      </c>
      <c r="R39" s="39" t="s">
        <v>11</v>
      </c>
      <c r="S39" s="14" t="s">
        <v>11</v>
      </c>
      <c r="T39" s="56" t="s">
        <v>11</v>
      </c>
      <c r="U39" s="48"/>
    </row>
    <row r="40" spans="1:21" s="11" customFormat="1" ht="14.1" customHeight="1" x14ac:dyDescent="0.2">
      <c r="A40" s="118" t="s">
        <v>45</v>
      </c>
      <c r="B40" s="119"/>
      <c r="C40" s="119"/>
      <c r="D40" s="119"/>
      <c r="E40" s="120"/>
      <c r="F40" s="13" t="s">
        <v>46</v>
      </c>
      <c r="G40" s="121" t="s">
        <v>47</v>
      </c>
      <c r="H40" s="82"/>
      <c r="I40" s="81">
        <v>8</v>
      </c>
      <c r="J40" s="82"/>
      <c r="K40" s="82"/>
      <c r="L40" s="81">
        <v>6</v>
      </c>
      <c r="M40" s="82"/>
      <c r="N40" s="82"/>
      <c r="O40" s="81">
        <v>5</v>
      </c>
      <c r="P40" s="82"/>
      <c r="Q40" s="83"/>
      <c r="R40" s="46">
        <v>4</v>
      </c>
      <c r="S40" s="47"/>
      <c r="T40" s="47"/>
      <c r="U40" s="48"/>
    </row>
    <row r="41" spans="1:21" s="11" customFormat="1" ht="14.1" customHeight="1" x14ac:dyDescent="0.2">
      <c r="A41" s="118" t="s">
        <v>48</v>
      </c>
      <c r="B41" s="119"/>
      <c r="C41" s="119"/>
      <c r="D41" s="119"/>
      <c r="E41" s="120"/>
      <c r="F41" s="13" t="s">
        <v>46</v>
      </c>
      <c r="G41" s="121" t="s">
        <v>13</v>
      </c>
      <c r="H41" s="82"/>
      <c r="I41" s="133" t="s">
        <v>11</v>
      </c>
      <c r="J41" s="134"/>
      <c r="K41" s="134"/>
      <c r="L41" s="133">
        <v>1.5</v>
      </c>
      <c r="M41" s="134"/>
      <c r="N41" s="134"/>
      <c r="O41" s="133">
        <v>1.5</v>
      </c>
      <c r="P41" s="134"/>
      <c r="Q41" s="135"/>
      <c r="R41" s="46">
        <v>1</v>
      </c>
      <c r="S41" s="47"/>
      <c r="T41" s="47"/>
      <c r="U41" s="48"/>
    </row>
    <row r="42" spans="1:21" s="11" customFormat="1" ht="14.1" customHeight="1" x14ac:dyDescent="0.2">
      <c r="A42" s="118" t="s">
        <v>49</v>
      </c>
      <c r="B42" s="119"/>
      <c r="C42" s="119"/>
      <c r="D42" s="119"/>
      <c r="E42" s="120"/>
      <c r="F42" s="13" t="s">
        <v>46</v>
      </c>
      <c r="G42" s="121" t="s">
        <v>50</v>
      </c>
      <c r="H42" s="82"/>
      <c r="I42" s="133">
        <v>200</v>
      </c>
      <c r="J42" s="134"/>
      <c r="K42" s="134"/>
      <c r="L42" s="133">
        <v>200</v>
      </c>
      <c r="M42" s="134"/>
      <c r="N42" s="134"/>
      <c r="O42" s="133">
        <v>200</v>
      </c>
      <c r="P42" s="134"/>
      <c r="Q42" s="134"/>
      <c r="R42" s="46">
        <v>200</v>
      </c>
      <c r="S42" s="47"/>
      <c r="T42" s="47"/>
      <c r="U42" s="48"/>
    </row>
    <row r="43" spans="1:21" s="11" customFormat="1" ht="14.1" customHeight="1" x14ac:dyDescent="0.2">
      <c r="A43" s="118" t="s">
        <v>51</v>
      </c>
      <c r="B43" s="119"/>
      <c r="C43" s="119"/>
      <c r="D43" s="119"/>
      <c r="E43" s="120"/>
      <c r="F43" s="13" t="s">
        <v>52</v>
      </c>
      <c r="G43" s="121" t="s">
        <v>50</v>
      </c>
      <c r="H43" s="82"/>
      <c r="I43" s="133" t="s">
        <v>11</v>
      </c>
      <c r="J43" s="134"/>
      <c r="K43" s="134"/>
      <c r="L43" s="133" t="s">
        <v>11</v>
      </c>
      <c r="M43" s="134"/>
      <c r="N43" s="134"/>
      <c r="O43" s="133" t="s">
        <v>11</v>
      </c>
      <c r="P43" s="134"/>
      <c r="Q43" s="135"/>
      <c r="R43" s="46" t="s">
        <v>11</v>
      </c>
      <c r="S43" s="47"/>
      <c r="T43" s="47"/>
      <c r="U43" s="48"/>
    </row>
    <row r="44" spans="1:21" s="11" customFormat="1" ht="14.1" customHeight="1" x14ac:dyDescent="0.2">
      <c r="A44" s="118" t="s">
        <v>53</v>
      </c>
      <c r="B44" s="119"/>
      <c r="C44" s="119"/>
      <c r="D44" s="119"/>
      <c r="E44" s="120"/>
      <c r="F44" s="13" t="s">
        <v>52</v>
      </c>
      <c r="G44" s="121" t="s">
        <v>50</v>
      </c>
      <c r="H44" s="82"/>
      <c r="I44" s="133" t="s">
        <v>11</v>
      </c>
      <c r="J44" s="134"/>
      <c r="K44" s="134"/>
      <c r="L44" s="133" t="s">
        <v>11</v>
      </c>
      <c r="M44" s="134"/>
      <c r="N44" s="134"/>
      <c r="O44" s="133">
        <v>45000</v>
      </c>
      <c r="P44" s="134"/>
      <c r="Q44" s="135"/>
      <c r="R44" s="46">
        <v>58000</v>
      </c>
      <c r="S44" s="47"/>
      <c r="T44" s="47"/>
      <c r="U44" s="48"/>
    </row>
    <row r="45" spans="1:21" s="11" customFormat="1" ht="14.1" customHeight="1" x14ac:dyDescent="0.2">
      <c r="A45" s="118" t="s">
        <v>54</v>
      </c>
      <c r="B45" s="119"/>
      <c r="C45" s="119"/>
      <c r="D45" s="119"/>
      <c r="E45" s="120"/>
      <c r="F45" s="13" t="s">
        <v>46</v>
      </c>
      <c r="G45" s="121" t="s">
        <v>59</v>
      </c>
      <c r="H45" s="82"/>
      <c r="I45" s="133">
        <v>91</v>
      </c>
      <c r="J45" s="134"/>
      <c r="K45" s="134"/>
      <c r="L45" s="133">
        <v>49</v>
      </c>
      <c r="M45" s="134"/>
      <c r="N45" s="134"/>
      <c r="O45" s="133">
        <v>42</v>
      </c>
      <c r="P45" s="134"/>
      <c r="Q45" s="135"/>
      <c r="R45" s="46">
        <v>14</v>
      </c>
      <c r="S45" s="47"/>
      <c r="T45" s="47"/>
      <c r="U45" s="48"/>
    </row>
    <row r="46" spans="1:21" s="11" customFormat="1" ht="14.1" customHeight="1" x14ac:dyDescent="0.2">
      <c r="A46" s="118" t="s">
        <v>55</v>
      </c>
      <c r="B46" s="119"/>
      <c r="C46" s="119"/>
      <c r="D46" s="119"/>
      <c r="E46" s="120"/>
      <c r="F46" s="13" t="s">
        <v>46</v>
      </c>
      <c r="G46" s="121" t="s">
        <v>18</v>
      </c>
      <c r="H46" s="82"/>
      <c r="I46" s="133" t="s">
        <v>11</v>
      </c>
      <c r="J46" s="134"/>
      <c r="K46" s="134"/>
      <c r="L46" s="133">
        <v>15</v>
      </c>
      <c r="M46" s="134"/>
      <c r="N46" s="134"/>
      <c r="O46" s="133">
        <v>20</v>
      </c>
      <c r="P46" s="134"/>
      <c r="Q46" s="135"/>
      <c r="R46" s="46">
        <v>33</v>
      </c>
      <c r="S46" s="47"/>
      <c r="T46" s="47"/>
      <c r="U46" s="48"/>
    </row>
    <row r="47" spans="1:21" s="11" customFormat="1" ht="14.1" customHeight="1" x14ac:dyDescent="0.2">
      <c r="A47" s="118" t="s">
        <v>56</v>
      </c>
      <c r="B47" s="119"/>
      <c r="C47" s="119"/>
      <c r="D47" s="119"/>
      <c r="E47" s="120"/>
      <c r="F47" s="13" t="s">
        <v>52</v>
      </c>
      <c r="G47" s="121" t="s">
        <v>18</v>
      </c>
      <c r="H47" s="82"/>
      <c r="I47" s="133" t="s">
        <v>11</v>
      </c>
      <c r="J47" s="134"/>
      <c r="K47" s="134"/>
      <c r="L47" s="133">
        <v>1.5</v>
      </c>
      <c r="M47" s="134"/>
      <c r="N47" s="134"/>
      <c r="O47" s="133">
        <v>2</v>
      </c>
      <c r="P47" s="134"/>
      <c r="Q47" s="135"/>
      <c r="R47" s="46">
        <v>2</v>
      </c>
      <c r="S47" s="47"/>
      <c r="T47" s="47"/>
      <c r="U47" s="48"/>
    </row>
    <row r="48" spans="1:21" s="11" customFormat="1" ht="14.1" customHeight="1" x14ac:dyDescent="0.2">
      <c r="A48" s="118" t="s">
        <v>57</v>
      </c>
      <c r="B48" s="119"/>
      <c r="C48" s="119"/>
      <c r="D48" s="119"/>
      <c r="E48" s="120"/>
      <c r="F48" s="13" t="s">
        <v>46</v>
      </c>
      <c r="G48" s="121" t="s">
        <v>18</v>
      </c>
      <c r="H48" s="82"/>
      <c r="I48" s="133">
        <v>3</v>
      </c>
      <c r="J48" s="134"/>
      <c r="K48" s="134"/>
      <c r="L48" s="133">
        <v>1.5</v>
      </c>
      <c r="M48" s="134"/>
      <c r="N48" s="134"/>
      <c r="O48" s="133">
        <v>1.5</v>
      </c>
      <c r="P48" s="134"/>
      <c r="Q48" s="135"/>
      <c r="R48" s="46">
        <v>1</v>
      </c>
      <c r="S48" s="47"/>
      <c r="T48" s="47"/>
      <c r="U48" s="48"/>
    </row>
    <row r="49" spans="1:43" s="11" customFormat="1" ht="14.1" customHeight="1" x14ac:dyDescent="0.2">
      <c r="A49" s="118" t="s">
        <v>58</v>
      </c>
      <c r="B49" s="119"/>
      <c r="C49" s="119"/>
      <c r="D49" s="119"/>
      <c r="E49" s="120"/>
      <c r="F49" s="13" t="s">
        <v>52</v>
      </c>
      <c r="G49" s="121" t="s">
        <v>59</v>
      </c>
      <c r="H49" s="82"/>
      <c r="I49" s="133" t="s">
        <v>11</v>
      </c>
      <c r="J49" s="134"/>
      <c r="K49" s="134"/>
      <c r="L49" s="133">
        <v>80</v>
      </c>
      <c r="M49" s="134"/>
      <c r="N49" s="134"/>
      <c r="O49" s="133">
        <v>100</v>
      </c>
      <c r="P49" s="134"/>
      <c r="Q49" s="135"/>
      <c r="R49" s="46">
        <v>140</v>
      </c>
      <c r="S49" s="47"/>
      <c r="T49" s="47"/>
      <c r="U49" s="48"/>
    </row>
    <row r="50" spans="1:43" s="15" customFormat="1" ht="14.1" customHeight="1" x14ac:dyDescent="0.2">
      <c r="A50" s="118" t="s">
        <v>60</v>
      </c>
      <c r="B50" s="119"/>
      <c r="C50" s="119"/>
      <c r="D50" s="119"/>
      <c r="E50" s="120"/>
      <c r="F50" s="23" t="s">
        <v>46</v>
      </c>
      <c r="G50" s="147" t="s">
        <v>0</v>
      </c>
      <c r="H50" s="148"/>
      <c r="I50" s="133" t="s">
        <v>11</v>
      </c>
      <c r="J50" s="134"/>
      <c r="K50" s="134"/>
      <c r="L50" s="133" t="s">
        <v>11</v>
      </c>
      <c r="M50" s="134"/>
      <c r="N50" s="134"/>
      <c r="O50" s="133" t="s">
        <v>11</v>
      </c>
      <c r="P50" s="134"/>
      <c r="Q50" s="135"/>
      <c r="R50" s="46" t="s">
        <v>11</v>
      </c>
      <c r="S50" s="47"/>
      <c r="T50" s="47"/>
      <c r="U50" s="48"/>
    </row>
    <row r="51" spans="1:43" s="15" customFormat="1" ht="13.5" customHeight="1" x14ac:dyDescent="0.2">
      <c r="A51" s="136" t="s">
        <v>61</v>
      </c>
      <c r="B51" s="137"/>
      <c r="C51" s="137"/>
      <c r="D51" s="137"/>
      <c r="E51" s="138"/>
      <c r="F51" s="24" t="s">
        <v>46</v>
      </c>
      <c r="G51" s="139" t="s">
        <v>18</v>
      </c>
      <c r="H51" s="140"/>
      <c r="I51" s="133" t="s">
        <v>11</v>
      </c>
      <c r="J51" s="134"/>
      <c r="K51" s="134"/>
      <c r="L51" s="133" t="s">
        <v>11</v>
      </c>
      <c r="M51" s="134"/>
      <c r="N51" s="134"/>
      <c r="O51" s="133" t="s">
        <v>11</v>
      </c>
      <c r="P51" s="134"/>
      <c r="Q51" s="135"/>
      <c r="R51" s="40" t="s">
        <v>11</v>
      </c>
      <c r="S51" s="41"/>
      <c r="T51" s="41"/>
      <c r="U51" s="42"/>
    </row>
    <row r="52" spans="1:43" s="15" customFormat="1" ht="14.1" customHeight="1" x14ac:dyDescent="0.2">
      <c r="A52" s="136" t="s">
        <v>62</v>
      </c>
      <c r="B52" s="137"/>
      <c r="C52" s="137"/>
      <c r="D52" s="137"/>
      <c r="E52" s="138"/>
      <c r="F52" s="24" t="s">
        <v>46</v>
      </c>
      <c r="G52" s="139" t="s">
        <v>63</v>
      </c>
      <c r="H52" s="140"/>
      <c r="I52" s="133" t="s">
        <v>11</v>
      </c>
      <c r="J52" s="134"/>
      <c r="K52" s="134"/>
      <c r="L52" s="133" t="s">
        <v>11</v>
      </c>
      <c r="M52" s="134"/>
      <c r="N52" s="134"/>
      <c r="O52" s="133" t="s">
        <v>11</v>
      </c>
      <c r="P52" s="134"/>
      <c r="Q52" s="135"/>
      <c r="R52" s="40" t="s">
        <v>11</v>
      </c>
      <c r="S52" s="41"/>
      <c r="T52" s="41"/>
      <c r="U52" s="42"/>
    </row>
    <row r="53" spans="1:43" s="15" customFormat="1" ht="14.1" customHeight="1" x14ac:dyDescent="0.2">
      <c r="A53" s="136" t="s">
        <v>64</v>
      </c>
      <c r="B53" s="137"/>
      <c r="C53" s="137"/>
      <c r="D53" s="137"/>
      <c r="E53" s="138"/>
      <c r="F53" s="24" t="s">
        <v>46</v>
      </c>
      <c r="G53" s="139" t="s">
        <v>47</v>
      </c>
      <c r="H53" s="140"/>
      <c r="I53" s="133" t="s">
        <v>11</v>
      </c>
      <c r="J53" s="134"/>
      <c r="K53" s="134"/>
      <c r="L53" s="133" t="s">
        <v>11</v>
      </c>
      <c r="M53" s="134"/>
      <c r="N53" s="134"/>
      <c r="O53" s="133" t="s">
        <v>11</v>
      </c>
      <c r="P53" s="134"/>
      <c r="Q53" s="135"/>
      <c r="R53" s="40" t="s">
        <v>11</v>
      </c>
      <c r="S53" s="41"/>
      <c r="T53" s="41"/>
      <c r="U53" s="42"/>
    </row>
    <row r="54" spans="1:43" s="15" customFormat="1" ht="14.1" customHeight="1" x14ac:dyDescent="0.2">
      <c r="A54" s="136" t="s">
        <v>65</v>
      </c>
      <c r="B54" s="137"/>
      <c r="C54" s="137"/>
      <c r="D54" s="137"/>
      <c r="E54" s="138"/>
      <c r="F54" s="24" t="s">
        <v>46</v>
      </c>
      <c r="G54" s="139" t="s">
        <v>47</v>
      </c>
      <c r="H54" s="140"/>
      <c r="I54" s="133" t="s">
        <v>11</v>
      </c>
      <c r="J54" s="134"/>
      <c r="K54" s="134"/>
      <c r="L54" s="133" t="s">
        <v>11</v>
      </c>
      <c r="M54" s="134"/>
      <c r="N54" s="134"/>
      <c r="O54" s="133" t="s">
        <v>11</v>
      </c>
      <c r="P54" s="134"/>
      <c r="Q54" s="135"/>
      <c r="R54" s="40" t="s">
        <v>11</v>
      </c>
      <c r="S54" s="41"/>
      <c r="T54" s="41"/>
      <c r="U54" s="42"/>
    </row>
    <row r="55" spans="1:43" s="15" customFormat="1" ht="14.1" customHeight="1" x14ac:dyDescent="0.2">
      <c r="A55" s="136" t="s">
        <v>66</v>
      </c>
      <c r="B55" s="137"/>
      <c r="C55" s="137"/>
      <c r="D55" s="137"/>
      <c r="E55" s="138"/>
      <c r="F55" s="24" t="s">
        <v>46</v>
      </c>
      <c r="G55" s="139" t="s">
        <v>13</v>
      </c>
      <c r="H55" s="140"/>
      <c r="I55" s="133" t="s">
        <v>11</v>
      </c>
      <c r="J55" s="134"/>
      <c r="K55" s="134"/>
      <c r="L55" s="133" t="s">
        <v>11</v>
      </c>
      <c r="M55" s="134"/>
      <c r="N55" s="134"/>
      <c r="O55" s="133" t="s">
        <v>11</v>
      </c>
      <c r="P55" s="134"/>
      <c r="Q55" s="135"/>
      <c r="R55" s="40" t="s">
        <v>11</v>
      </c>
      <c r="S55" s="41"/>
      <c r="T55" s="41"/>
      <c r="U55" s="42"/>
    </row>
    <row r="56" spans="1:43" s="15" customFormat="1" ht="14.1" customHeight="1" x14ac:dyDescent="0.2">
      <c r="A56" s="136" t="s">
        <v>85</v>
      </c>
      <c r="B56" s="137"/>
      <c r="C56" s="137"/>
      <c r="D56" s="137"/>
      <c r="E56" s="138"/>
      <c r="F56" s="24" t="s">
        <v>52</v>
      </c>
      <c r="G56" s="139" t="s">
        <v>86</v>
      </c>
      <c r="H56" s="140"/>
      <c r="I56" s="133" t="s">
        <v>11</v>
      </c>
      <c r="J56" s="134"/>
      <c r="K56" s="134"/>
      <c r="L56" s="133" t="s">
        <v>11</v>
      </c>
      <c r="M56" s="134"/>
      <c r="N56" s="134"/>
      <c r="O56" s="133" t="s">
        <v>11</v>
      </c>
      <c r="P56" s="134"/>
      <c r="Q56" s="135"/>
      <c r="R56" s="40" t="s">
        <v>11</v>
      </c>
      <c r="S56" s="41"/>
      <c r="T56" s="41"/>
      <c r="U56" s="42"/>
    </row>
    <row r="57" spans="1:43" s="15" customFormat="1" ht="14.1" customHeight="1" thickBot="1" x14ac:dyDescent="0.25">
      <c r="A57" s="136" t="s">
        <v>67</v>
      </c>
      <c r="B57" s="137"/>
      <c r="C57" s="137"/>
      <c r="D57" s="137"/>
      <c r="E57" s="138"/>
      <c r="F57" s="24" t="s">
        <v>46</v>
      </c>
      <c r="G57" s="139" t="s">
        <v>59</v>
      </c>
      <c r="H57" s="140"/>
      <c r="I57" s="133" t="s">
        <v>11</v>
      </c>
      <c r="J57" s="134"/>
      <c r="K57" s="134"/>
      <c r="L57" s="133" t="s">
        <v>11</v>
      </c>
      <c r="M57" s="134"/>
      <c r="N57" s="134"/>
      <c r="O57" s="133" t="s">
        <v>11</v>
      </c>
      <c r="P57" s="134"/>
      <c r="Q57" s="135"/>
      <c r="R57" s="40" t="s">
        <v>11</v>
      </c>
      <c r="S57" s="41"/>
      <c r="T57" s="41"/>
      <c r="U57" s="42"/>
    </row>
    <row r="58" spans="1:43" s="15" customFormat="1" ht="13.5" hidden="1" customHeight="1" thickBot="1" x14ac:dyDescent="0.25">
      <c r="A58" s="144"/>
      <c r="B58" s="145"/>
      <c r="C58" s="145"/>
      <c r="D58" s="145"/>
      <c r="E58" s="146"/>
      <c r="F58" s="24"/>
      <c r="G58" s="139"/>
      <c r="H58" s="140"/>
      <c r="I58" s="133" t="s">
        <v>11</v>
      </c>
      <c r="J58" s="134"/>
      <c r="K58" s="134"/>
      <c r="L58" s="133" t="s">
        <v>11</v>
      </c>
      <c r="M58" s="134"/>
      <c r="N58" s="134"/>
      <c r="O58" s="133" t="s">
        <v>11</v>
      </c>
      <c r="P58" s="134"/>
      <c r="Q58" s="135"/>
      <c r="R58" s="43" t="s">
        <v>11</v>
      </c>
      <c r="S58" s="44"/>
      <c r="T58" s="44"/>
      <c r="U58" s="45"/>
    </row>
    <row r="59" spans="1:43" s="34" customFormat="1" ht="16.5" customHeight="1" thickBot="1" x14ac:dyDescent="0.25">
      <c r="A59" s="141" t="s">
        <v>80</v>
      </c>
      <c r="B59" s="142"/>
      <c r="C59" s="142"/>
      <c r="D59" s="142"/>
      <c r="E59" s="142"/>
      <c r="F59" s="142"/>
      <c r="G59" s="142"/>
      <c r="H59" s="142"/>
      <c r="I59" s="142"/>
      <c r="J59" s="142"/>
      <c r="K59" s="142"/>
      <c r="L59" s="142"/>
      <c r="M59" s="142"/>
      <c r="N59" s="142"/>
      <c r="O59" s="142"/>
      <c r="P59" s="142"/>
      <c r="Q59" s="142"/>
      <c r="R59" s="142"/>
      <c r="S59" s="142"/>
      <c r="T59" s="142"/>
      <c r="U59" s="142"/>
      <c r="V59" s="36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11"/>
      <c r="AQ59" s="11"/>
    </row>
    <row r="60" spans="1:43" x14ac:dyDescent="0.2">
      <c r="L60" s="32"/>
      <c r="M60" s="32"/>
      <c r="N60" s="32"/>
      <c r="O60" s="32"/>
    </row>
  </sheetData>
  <dataConsolidate link="1"/>
  <mergeCells count="291">
    <mergeCell ref="A59:U59"/>
    <mergeCell ref="A4:U4"/>
    <mergeCell ref="A56:E56"/>
    <mergeCell ref="G56:H56"/>
    <mergeCell ref="I56:K56"/>
    <mergeCell ref="L56:N56"/>
    <mergeCell ref="O56:Q56"/>
    <mergeCell ref="A58:E58"/>
    <mergeCell ref="G58:H58"/>
    <mergeCell ref="I58:K58"/>
    <mergeCell ref="L58:N58"/>
    <mergeCell ref="O58:Q58"/>
    <mergeCell ref="A57:E57"/>
    <mergeCell ref="G57:H57"/>
    <mergeCell ref="I57:K57"/>
    <mergeCell ref="L57:N57"/>
    <mergeCell ref="O57:Q57"/>
    <mergeCell ref="A55:E55"/>
    <mergeCell ref="G55:H55"/>
    <mergeCell ref="I55:K55"/>
    <mergeCell ref="L55:N55"/>
    <mergeCell ref="O55:Q55"/>
    <mergeCell ref="A50:E50"/>
    <mergeCell ref="G50:H50"/>
    <mergeCell ref="A54:E54"/>
    <mergeCell ref="G54:H54"/>
    <mergeCell ref="I54:K54"/>
    <mergeCell ref="L54:N54"/>
    <mergeCell ref="O54:Q54"/>
    <mergeCell ref="A53:E53"/>
    <mergeCell ref="G53:H53"/>
    <mergeCell ref="I53:K53"/>
    <mergeCell ref="L53:N53"/>
    <mergeCell ref="O53:Q53"/>
    <mergeCell ref="A49:E49"/>
    <mergeCell ref="G49:H49"/>
    <mergeCell ref="I49:K49"/>
    <mergeCell ref="L49:N49"/>
    <mergeCell ref="O49:Q49"/>
    <mergeCell ref="A52:E52"/>
    <mergeCell ref="G52:H52"/>
    <mergeCell ref="I52:K52"/>
    <mergeCell ref="L52:N52"/>
    <mergeCell ref="O52:Q52"/>
    <mergeCell ref="A51:E51"/>
    <mergeCell ref="G51:H51"/>
    <mergeCell ref="I51:K51"/>
    <mergeCell ref="L51:N51"/>
    <mergeCell ref="O51:Q51"/>
    <mergeCell ref="I50:K50"/>
    <mergeCell ref="L50:N50"/>
    <mergeCell ref="O50:Q50"/>
    <mergeCell ref="L46:N46"/>
    <mergeCell ref="O46:Q46"/>
    <mergeCell ref="A45:E45"/>
    <mergeCell ref="G45:H45"/>
    <mergeCell ref="I45:K45"/>
    <mergeCell ref="L45:N45"/>
    <mergeCell ref="O45:Q45"/>
    <mergeCell ref="A41:E41"/>
    <mergeCell ref="G41:H41"/>
    <mergeCell ref="I41:K41"/>
    <mergeCell ref="L41:N41"/>
    <mergeCell ref="O41:Q41"/>
    <mergeCell ref="A46:E46"/>
    <mergeCell ref="G46:H46"/>
    <mergeCell ref="I46:K46"/>
    <mergeCell ref="A48:E48"/>
    <mergeCell ref="G48:H48"/>
    <mergeCell ref="I48:K48"/>
    <mergeCell ref="L48:N48"/>
    <mergeCell ref="O48:Q48"/>
    <mergeCell ref="A47:E47"/>
    <mergeCell ref="G47:H47"/>
    <mergeCell ref="I47:K47"/>
    <mergeCell ref="L47:N47"/>
    <mergeCell ref="O47:Q47"/>
    <mergeCell ref="A37:E37"/>
    <mergeCell ref="G37:H37"/>
    <mergeCell ref="A44:E44"/>
    <mergeCell ref="G44:H44"/>
    <mergeCell ref="I44:K44"/>
    <mergeCell ref="L44:N44"/>
    <mergeCell ref="O44:Q44"/>
    <mergeCell ref="A43:E43"/>
    <mergeCell ref="G43:H43"/>
    <mergeCell ref="I43:K43"/>
    <mergeCell ref="L43:N43"/>
    <mergeCell ref="O43:Q43"/>
    <mergeCell ref="A42:E42"/>
    <mergeCell ref="G42:H42"/>
    <mergeCell ref="I42:K42"/>
    <mergeCell ref="L42:N42"/>
    <mergeCell ref="O42:Q42"/>
    <mergeCell ref="A40:E40"/>
    <mergeCell ref="G40:H40"/>
    <mergeCell ref="I40:K40"/>
    <mergeCell ref="L40:N40"/>
    <mergeCell ref="O40:Q40"/>
    <mergeCell ref="A39:E39"/>
    <mergeCell ref="G39:H39"/>
    <mergeCell ref="A38:E38"/>
    <mergeCell ref="G38:H38"/>
    <mergeCell ref="A29:E29"/>
    <mergeCell ref="F29:H29"/>
    <mergeCell ref="I29:K29"/>
    <mergeCell ref="L29:N29"/>
    <mergeCell ref="O29:Q29"/>
    <mergeCell ref="A36:E36"/>
    <mergeCell ref="G36:H36"/>
    <mergeCell ref="A35:E35"/>
    <mergeCell ref="G35:H35"/>
    <mergeCell ref="A34:E34"/>
    <mergeCell ref="G34:H34"/>
    <mergeCell ref="A33:E33"/>
    <mergeCell ref="G33:H33"/>
    <mergeCell ref="A32:E32"/>
    <mergeCell ref="G32:H32"/>
    <mergeCell ref="A31:E31"/>
    <mergeCell ref="G31:H31"/>
    <mergeCell ref="A30:E30"/>
    <mergeCell ref="F30:H30"/>
    <mergeCell ref="I30:K30"/>
    <mergeCell ref="L30:N30"/>
    <mergeCell ref="O30:Q30"/>
    <mergeCell ref="A26:E26"/>
    <mergeCell ref="F26:H26"/>
    <mergeCell ref="I26:K26"/>
    <mergeCell ref="L26:N26"/>
    <mergeCell ref="O26:Q26"/>
    <mergeCell ref="A25:E25"/>
    <mergeCell ref="F25:H25"/>
    <mergeCell ref="I25:K25"/>
    <mergeCell ref="L25:N25"/>
    <mergeCell ref="O25:Q25"/>
    <mergeCell ref="A28:E28"/>
    <mergeCell ref="F28:H28"/>
    <mergeCell ref="I28:K28"/>
    <mergeCell ref="L28:N28"/>
    <mergeCell ref="O28:Q28"/>
    <mergeCell ref="A27:E27"/>
    <mergeCell ref="F27:H27"/>
    <mergeCell ref="I27:K27"/>
    <mergeCell ref="L27:N27"/>
    <mergeCell ref="O27:Q27"/>
    <mergeCell ref="A22:E22"/>
    <mergeCell ref="F22:H22"/>
    <mergeCell ref="I22:K22"/>
    <mergeCell ref="L22:N22"/>
    <mergeCell ref="O22:Q22"/>
    <mergeCell ref="A21:E21"/>
    <mergeCell ref="F21:H21"/>
    <mergeCell ref="I21:K21"/>
    <mergeCell ref="L21:N21"/>
    <mergeCell ref="O21:Q21"/>
    <mergeCell ref="A24:E24"/>
    <mergeCell ref="F24:H24"/>
    <mergeCell ref="I24:K24"/>
    <mergeCell ref="L24:N24"/>
    <mergeCell ref="O24:Q24"/>
    <mergeCell ref="A23:E23"/>
    <mergeCell ref="F23:H23"/>
    <mergeCell ref="I23:K23"/>
    <mergeCell ref="L23:N23"/>
    <mergeCell ref="O23:Q23"/>
    <mergeCell ref="A18:E18"/>
    <mergeCell ref="F18:H18"/>
    <mergeCell ref="I18:K18"/>
    <mergeCell ref="L18:N18"/>
    <mergeCell ref="O18:Q18"/>
    <mergeCell ref="A17:E17"/>
    <mergeCell ref="F17:H17"/>
    <mergeCell ref="I17:K17"/>
    <mergeCell ref="L17:N17"/>
    <mergeCell ref="O17:Q17"/>
    <mergeCell ref="A20:E20"/>
    <mergeCell ref="F20:H20"/>
    <mergeCell ref="I20:K20"/>
    <mergeCell ref="L20:N20"/>
    <mergeCell ref="O20:Q20"/>
    <mergeCell ref="A19:E19"/>
    <mergeCell ref="F19:H19"/>
    <mergeCell ref="I19:K19"/>
    <mergeCell ref="L19:N19"/>
    <mergeCell ref="O19:Q19"/>
    <mergeCell ref="A10:E10"/>
    <mergeCell ref="F10:H10"/>
    <mergeCell ref="A6:E6"/>
    <mergeCell ref="F6:H6"/>
    <mergeCell ref="A16:E16"/>
    <mergeCell ref="F16:H16"/>
    <mergeCell ref="I16:K16"/>
    <mergeCell ref="L16:N16"/>
    <mergeCell ref="O16:Q16"/>
    <mergeCell ref="A15:E15"/>
    <mergeCell ref="F15:H15"/>
    <mergeCell ref="I15:K15"/>
    <mergeCell ref="L15:N15"/>
    <mergeCell ref="O15:Q15"/>
    <mergeCell ref="A14:E14"/>
    <mergeCell ref="F14:H14"/>
    <mergeCell ref="I14:K14"/>
    <mergeCell ref="L14:N14"/>
    <mergeCell ref="O14:Q14"/>
    <mergeCell ref="I10:K10"/>
    <mergeCell ref="L10:N10"/>
    <mergeCell ref="O10:Q10"/>
    <mergeCell ref="A13:E13"/>
    <mergeCell ref="F13:H13"/>
    <mergeCell ref="I13:K13"/>
    <mergeCell ref="L13:N13"/>
    <mergeCell ref="O13:Q13"/>
    <mergeCell ref="A12:E12"/>
    <mergeCell ref="F12:H12"/>
    <mergeCell ref="A11:E11"/>
    <mergeCell ref="F11:H11"/>
    <mergeCell ref="I11:K11"/>
    <mergeCell ref="L11:N11"/>
    <mergeCell ref="O11:Q11"/>
    <mergeCell ref="A5:C5"/>
    <mergeCell ref="A9:E9"/>
    <mergeCell ref="F9:H9"/>
    <mergeCell ref="I9:K9"/>
    <mergeCell ref="L9:N9"/>
    <mergeCell ref="O9:Q9"/>
    <mergeCell ref="A8:E8"/>
    <mergeCell ref="F8:H8"/>
    <mergeCell ref="I8:K8"/>
    <mergeCell ref="L8:N8"/>
    <mergeCell ref="O8:Q8"/>
    <mergeCell ref="A7:E7"/>
    <mergeCell ref="F7:H7"/>
    <mergeCell ref="I7:K7"/>
    <mergeCell ref="L7:N7"/>
    <mergeCell ref="O7:Q7"/>
    <mergeCell ref="I6:K6"/>
    <mergeCell ref="L6:N6"/>
    <mergeCell ref="O6:Q6"/>
    <mergeCell ref="R6:U6"/>
    <mergeCell ref="R7:U7"/>
    <mergeCell ref="R8:U8"/>
    <mergeCell ref="R9:U9"/>
    <mergeCell ref="R10:U10"/>
    <mergeCell ref="R11:U11"/>
    <mergeCell ref="T12:U12"/>
    <mergeCell ref="R13:U13"/>
    <mergeCell ref="R14:U14"/>
    <mergeCell ref="R15:U15"/>
    <mergeCell ref="R16:U16"/>
    <mergeCell ref="R17:U17"/>
    <mergeCell ref="R18:U18"/>
    <mergeCell ref="R19:U19"/>
    <mergeCell ref="R20:U20"/>
    <mergeCell ref="R21:U21"/>
    <mergeCell ref="R22:U22"/>
    <mergeCell ref="R23:U23"/>
    <mergeCell ref="T34:U34"/>
    <mergeCell ref="T35:U35"/>
    <mergeCell ref="T36:U36"/>
    <mergeCell ref="T37:U37"/>
    <mergeCell ref="T38:U38"/>
    <mergeCell ref="R40:U40"/>
    <mergeCell ref="R41:U41"/>
    <mergeCell ref="R30:U30"/>
    <mergeCell ref="T39:U39"/>
    <mergeCell ref="R24:U24"/>
    <mergeCell ref="R25:U25"/>
    <mergeCell ref="R26:U26"/>
    <mergeCell ref="R27:U27"/>
    <mergeCell ref="R28:U28"/>
    <mergeCell ref="R29:U29"/>
    <mergeCell ref="T31:U31"/>
    <mergeCell ref="T32:U32"/>
    <mergeCell ref="T33:U33"/>
    <mergeCell ref="R51:U51"/>
    <mergeCell ref="R52:U52"/>
    <mergeCell ref="R53:U53"/>
    <mergeCell ref="R54:U54"/>
    <mergeCell ref="R55:U55"/>
    <mergeCell ref="R56:U56"/>
    <mergeCell ref="R57:U57"/>
    <mergeCell ref="R58:U58"/>
    <mergeCell ref="R42:U42"/>
    <mergeCell ref="R43:U43"/>
    <mergeCell ref="R44:U44"/>
    <mergeCell ref="R45:U45"/>
    <mergeCell ref="R46:U46"/>
    <mergeCell ref="R47:U47"/>
    <mergeCell ref="R48:U48"/>
    <mergeCell ref="R49:U49"/>
    <mergeCell ref="R50:U50"/>
  </mergeCells>
  <dataValidations count="8">
    <dataValidation type="list" allowBlank="1" showInputMessage="1" showErrorMessage="1" sqref="A31:E58" xr:uid="{799F788F-98F0-4138-A28A-90A645A600D4}">
      <formula1>параметры</formula1>
    </dataValidation>
    <dataValidation type="list" allowBlank="1" showInputMessage="1" showErrorMessage="1" sqref="F31:F58" xr:uid="{00000000-0002-0000-0000-000003000000}">
      <formula1>знач_парам</formula1>
    </dataValidation>
    <dataValidation type="list" allowBlank="1" showInputMessage="1" showErrorMessage="1" sqref="G31:H55 G56 G57:H58" xr:uid="{00000000-0002-0000-0000-000004000000}">
      <formula1>ед_изм</formula1>
    </dataValidation>
    <dataValidation type="list" allowBlank="1" showInputMessage="1" showErrorMessage="1" sqref="I9:U9" xr:uid="{00000000-0002-0000-0000-000001000000}">
      <formula1>перевод</formula1>
    </dataValidation>
    <dataValidation type="list" allowBlank="1" showInputMessage="1" showErrorMessage="1" sqref="I7:U7" xr:uid="{00000000-0002-0000-0000-000005000000}">
      <formula1>тип_инт</formula1>
    </dataValidation>
    <dataValidation type="list" allowBlank="1" showInputMessage="1" showErrorMessage="1" sqref="I8:U8" xr:uid="{00000000-0002-0000-0000-000006000000}">
      <formula1>тип_раств</formula1>
    </dataValidation>
    <dataValidation type="list" allowBlank="1" showInputMessage="1" showErrorMessage="1" sqref="I13:U13" xr:uid="{00000000-0002-0000-0000-000007000000}">
      <formula1>долото</formula1>
    </dataValidation>
    <dataValidation type="list" allowBlank="1" showInputMessage="1" showErrorMessage="1" sqref="I15:U15" xr:uid="{00000000-0002-0000-0000-000008000000}">
      <formula1>колонна</formula1>
    </dataValidation>
  </dataValidations>
  <pageMargins left="0.70866141732283472" right="0.70866141732283472" top="0.74803149606299213" bottom="0.74803149606299213" header="0.31496062992125984" footer="0.31496062992125984"/>
  <pageSetup paperSize="9" scale="21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2</vt:lpstr>
    </vt:vector>
  </TitlesOfParts>
  <Company>IT Organization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Дмитрий Дмитриевич Крепостнов</dc:creator>
  <cp:lastModifiedBy>Вербицкий Данил Дмитриевич</cp:lastModifiedBy>
  <dcterms:created xsi:type="dcterms:W3CDTF">2021-10-21T06:30:37Z</dcterms:created>
  <dcterms:modified xsi:type="dcterms:W3CDTF">2025-11-05T10:27:05Z</dcterms:modified>
</cp:coreProperties>
</file>